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d.docs.live.net/8b02437026358ff9/ドキュメント/障スポ/陸上/"/>
    </mc:Choice>
  </mc:AlternateContent>
  <xr:revisionPtr revIDLastSave="3" documentId="8_{CAB22DFA-9112-48C6-9F5F-A3B6B1012DB8}" xr6:coauthVersionLast="47" xr6:coauthVersionMax="47" xr10:uidLastSave="{39C26803-E316-4C05-A0C1-9720289C340B}"/>
  <bookViews>
    <workbookView xWindow="-108" yWindow="-108" windowWidth="23256" windowHeight="12456" xr2:uid="{00000000-000D-0000-FFFF-FFFF00000000}"/>
  </bookViews>
  <sheets>
    <sheet name="申込用紙" sheetId="1" r:id="rId1"/>
    <sheet name="総括表" sheetId="3" r:id="rId2"/>
    <sheet name="総括表 (入力)" sheetId="6" r:id="rId3"/>
    <sheet name="申込用紙記入方法" sheetId="4" r:id="rId4"/>
    <sheet name="出場可能種目一覧表" sheetId="5" r:id="rId5"/>
  </sheets>
  <definedNames>
    <definedName name="_xlnm.Print_Area" localSheetId="0">申込用紙!$A$1:$AI$56</definedName>
    <definedName name="_xlnm.Print_Area" localSheetId="1">総括表!$A$1:$T$26</definedName>
    <definedName name="_xlnm.Print_Area" localSheetId="2">'総括表 (入力)'!$A$1:$T$26</definedName>
    <definedName name="Z_32292252_2145_43A0_8DA2_743209BD97E9_.wvu.Cols" localSheetId="0" hidden="1">申込用紙!$C:$D,申込用紙!$J:$J,申込用紙!$M:$M,申込用紙!$O:$O,申込用紙!$Q:$Q,申込用紙!$S:$T,申込用紙!$AP:$BG</definedName>
    <definedName name="Z_32292252_2145_43A0_8DA2_743209BD97E9_.wvu.Cols" localSheetId="1" hidden="1">総括表!$Q:$S</definedName>
    <definedName name="Z_32292252_2145_43A0_8DA2_743209BD97E9_.wvu.Cols" localSheetId="2" hidden="1">'総括表 (入力)'!$Q:$S</definedName>
    <definedName name="Z_32292252_2145_43A0_8DA2_743209BD97E9_.wvu.PrintArea" localSheetId="0" hidden="1">申込用紙!$A$1:$AI$56</definedName>
    <definedName name="Z_32292252_2145_43A0_8DA2_743209BD97E9_.wvu.PrintArea" localSheetId="1" hidden="1">総括表!$A$1:$T$26</definedName>
    <definedName name="Z_32292252_2145_43A0_8DA2_743209BD97E9_.wvu.PrintArea" localSheetId="2" hidden="1">'総括表 (入力)'!$A$1:$T$26</definedName>
    <definedName name="種目＿陸上">申込用紙!$AU$7:$AV$28</definedName>
    <definedName name="所属＿陸上">申込用紙!$AP$8:$AQ$74</definedName>
  </definedNames>
  <calcPr calcId="191029"/>
  <customWorkbookViews>
    <customWorkbookView name="Administrator - 個人用ビュー" guid="{32292252-2145-43A0-8DA2-743209BD97E9}" mergeInterval="0" personalView="1" maximized="1" xWindow="-8" yWindow="-8" windowWidth="1382" windowHeight="744"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20" i="6" l="1"/>
  <c r="R20" i="6"/>
  <c r="R21" i="6" s="1"/>
  <c r="S11" i="6"/>
  <c r="R11" i="6"/>
  <c r="L6" i="3"/>
  <c r="L5" i="3"/>
  <c r="L4" i="3"/>
  <c r="AZ9" i="1" l="1"/>
  <c r="BA9" i="1"/>
  <c r="BB9" i="1"/>
  <c r="BC9" i="1"/>
  <c r="BD9" i="1"/>
  <c r="BE9" i="1"/>
  <c r="BF9" i="1"/>
  <c r="BG9" i="1"/>
  <c r="AZ10" i="1"/>
  <c r="BA10" i="1"/>
  <c r="BB10" i="1"/>
  <c r="BC10" i="1"/>
  <c r="BD10" i="1"/>
  <c r="BE10" i="1"/>
  <c r="BF10" i="1"/>
  <c r="BG10" i="1"/>
  <c r="AZ11" i="1"/>
  <c r="BA11" i="1"/>
  <c r="BB11" i="1"/>
  <c r="BC11" i="1"/>
  <c r="BD11" i="1"/>
  <c r="BE11" i="1"/>
  <c r="BF11" i="1"/>
  <c r="BG11" i="1"/>
  <c r="AZ12" i="1"/>
  <c r="BA12" i="1"/>
  <c r="BB12" i="1"/>
  <c r="BC12" i="1"/>
  <c r="BD12" i="1"/>
  <c r="BE12" i="1"/>
  <c r="BF12" i="1"/>
  <c r="BG12" i="1"/>
  <c r="AZ13" i="1"/>
  <c r="BA13" i="1"/>
  <c r="BB13" i="1"/>
  <c r="BC13" i="1"/>
  <c r="BD13" i="1"/>
  <c r="BE13" i="1"/>
  <c r="BF13" i="1"/>
  <c r="BG13" i="1"/>
  <c r="AZ14" i="1"/>
  <c r="BA14" i="1"/>
  <c r="BB14" i="1"/>
  <c r="BC14" i="1"/>
  <c r="BD14" i="1"/>
  <c r="BE14" i="1"/>
  <c r="BF14" i="1"/>
  <c r="BG14" i="1"/>
  <c r="AZ15" i="1"/>
  <c r="BA15" i="1"/>
  <c r="BB15" i="1"/>
  <c r="BC15" i="1"/>
  <c r="BD15" i="1"/>
  <c r="BE15" i="1"/>
  <c r="BF15" i="1"/>
  <c r="BG15" i="1"/>
  <c r="AZ16" i="1"/>
  <c r="BA16" i="1"/>
  <c r="BB16" i="1"/>
  <c r="BC16" i="1"/>
  <c r="BD16" i="1"/>
  <c r="BE16" i="1"/>
  <c r="BF16" i="1"/>
  <c r="BG16" i="1"/>
  <c r="AZ17" i="1"/>
  <c r="BA17" i="1"/>
  <c r="BB17" i="1"/>
  <c r="BC17" i="1"/>
  <c r="BD17" i="1"/>
  <c r="BE17" i="1"/>
  <c r="BF17" i="1"/>
  <c r="BG17" i="1"/>
  <c r="AZ18" i="1"/>
  <c r="BA18" i="1"/>
  <c r="BB18" i="1"/>
  <c r="BC18" i="1"/>
  <c r="BD18" i="1"/>
  <c r="BE18" i="1"/>
  <c r="BF18" i="1"/>
  <c r="BG18" i="1"/>
  <c r="AZ19" i="1"/>
  <c r="BA19" i="1"/>
  <c r="BB19" i="1"/>
  <c r="BC19" i="1"/>
  <c r="BD19" i="1"/>
  <c r="BE19" i="1"/>
  <c r="BF19" i="1"/>
  <c r="BG19" i="1"/>
  <c r="AZ20" i="1"/>
  <c r="BA20" i="1"/>
  <c r="BB20" i="1"/>
  <c r="BC20" i="1"/>
  <c r="BD20" i="1"/>
  <c r="BE20" i="1"/>
  <c r="BF20" i="1"/>
  <c r="BG20" i="1"/>
  <c r="AZ21" i="1"/>
  <c r="BA21" i="1"/>
  <c r="BB21" i="1"/>
  <c r="BC21" i="1"/>
  <c r="BD21" i="1"/>
  <c r="BE21" i="1"/>
  <c r="BF21" i="1"/>
  <c r="BG21" i="1"/>
  <c r="AZ22" i="1"/>
  <c r="BA22" i="1"/>
  <c r="BB22" i="1"/>
  <c r="BC22" i="1"/>
  <c r="BD22" i="1"/>
  <c r="BE22" i="1"/>
  <c r="BF22" i="1"/>
  <c r="BG22" i="1"/>
  <c r="AZ23" i="1"/>
  <c r="BA23" i="1"/>
  <c r="BB23" i="1"/>
  <c r="BC23" i="1"/>
  <c r="BD23" i="1"/>
  <c r="BE23" i="1"/>
  <c r="BF23" i="1"/>
  <c r="BG23" i="1"/>
  <c r="AZ24" i="1"/>
  <c r="BA24" i="1"/>
  <c r="BB24" i="1"/>
  <c r="BC24" i="1"/>
  <c r="BD24" i="1"/>
  <c r="BE24" i="1"/>
  <c r="BF24" i="1"/>
  <c r="BG24" i="1"/>
  <c r="AZ25" i="1"/>
  <c r="BA25" i="1"/>
  <c r="BB25" i="1"/>
  <c r="BC25" i="1"/>
  <c r="BD25" i="1"/>
  <c r="BE25" i="1"/>
  <c r="BF25" i="1"/>
  <c r="BG25" i="1"/>
  <c r="AZ26" i="1"/>
  <c r="BA26" i="1"/>
  <c r="BB26" i="1"/>
  <c r="BC26" i="1"/>
  <c r="BD26" i="1"/>
  <c r="BE26" i="1"/>
  <c r="BF26" i="1"/>
  <c r="BG26" i="1"/>
  <c r="AZ27" i="1"/>
  <c r="BA27" i="1"/>
  <c r="BB27" i="1"/>
  <c r="BC27" i="1"/>
  <c r="BD27" i="1"/>
  <c r="BE27" i="1"/>
  <c r="BF27" i="1"/>
  <c r="BG27" i="1"/>
  <c r="AZ28" i="1"/>
  <c r="BA28" i="1"/>
  <c r="BB28" i="1"/>
  <c r="BC28" i="1"/>
  <c r="BD28" i="1"/>
  <c r="BE28" i="1"/>
  <c r="BF28" i="1"/>
  <c r="BG28" i="1"/>
  <c r="AZ29" i="1"/>
  <c r="BA29" i="1"/>
  <c r="BB29" i="1"/>
  <c r="BC29" i="1"/>
  <c r="BD29" i="1"/>
  <c r="BE29" i="1"/>
  <c r="BF29" i="1"/>
  <c r="BG29" i="1"/>
  <c r="AZ30" i="1"/>
  <c r="BA30" i="1"/>
  <c r="BB30" i="1"/>
  <c r="BC30" i="1"/>
  <c r="BD30" i="1"/>
  <c r="BE30" i="1"/>
  <c r="BF30" i="1"/>
  <c r="BG30" i="1"/>
  <c r="AZ31" i="1"/>
  <c r="BA31" i="1"/>
  <c r="BB31" i="1"/>
  <c r="BC31" i="1"/>
  <c r="BD31" i="1"/>
  <c r="BE31" i="1"/>
  <c r="BF31" i="1"/>
  <c r="BG31" i="1"/>
  <c r="AZ32" i="1"/>
  <c r="BA32" i="1"/>
  <c r="BB32" i="1"/>
  <c r="BC32" i="1"/>
  <c r="BD32" i="1"/>
  <c r="BE32" i="1"/>
  <c r="BF32" i="1"/>
  <c r="BG32" i="1"/>
  <c r="AZ33" i="1"/>
  <c r="BA33" i="1"/>
  <c r="BB33" i="1"/>
  <c r="BC33" i="1"/>
  <c r="BD33" i="1"/>
  <c r="BE33" i="1"/>
  <c r="BF33" i="1"/>
  <c r="BG33" i="1"/>
  <c r="AZ34" i="1"/>
  <c r="BA34" i="1"/>
  <c r="BB34" i="1"/>
  <c r="BC34" i="1"/>
  <c r="BD34" i="1"/>
  <c r="BE34" i="1"/>
  <c r="BF34" i="1"/>
  <c r="BG34" i="1"/>
  <c r="AZ35" i="1"/>
  <c r="BA35" i="1"/>
  <c r="BB35" i="1"/>
  <c r="BC35" i="1"/>
  <c r="BD35" i="1"/>
  <c r="BE35" i="1"/>
  <c r="BF35" i="1"/>
  <c r="BG35" i="1"/>
  <c r="AZ36" i="1"/>
  <c r="BA36" i="1"/>
  <c r="BB36" i="1"/>
  <c r="BC36" i="1"/>
  <c r="BD36" i="1"/>
  <c r="BE36" i="1"/>
  <c r="BF36" i="1"/>
  <c r="BG36" i="1"/>
  <c r="AZ37" i="1"/>
  <c r="BA37" i="1"/>
  <c r="BB37" i="1"/>
  <c r="BC37" i="1"/>
  <c r="BD37" i="1"/>
  <c r="BE37" i="1"/>
  <c r="BF37" i="1"/>
  <c r="BG37" i="1"/>
  <c r="AZ38" i="1"/>
  <c r="BA38" i="1"/>
  <c r="BB38" i="1"/>
  <c r="BC38" i="1"/>
  <c r="BD38" i="1"/>
  <c r="BE38" i="1"/>
  <c r="BF38" i="1"/>
  <c r="BG38" i="1"/>
  <c r="AZ39" i="1"/>
  <c r="BA39" i="1"/>
  <c r="BB39" i="1"/>
  <c r="BC39" i="1"/>
  <c r="BD39" i="1"/>
  <c r="BE39" i="1"/>
  <c r="BF39" i="1"/>
  <c r="BG39" i="1"/>
  <c r="AZ40" i="1"/>
  <c r="BA40" i="1"/>
  <c r="BB40" i="1"/>
  <c r="BC40" i="1"/>
  <c r="BD40" i="1"/>
  <c r="BE40" i="1"/>
  <c r="BF40" i="1"/>
  <c r="BG40" i="1"/>
  <c r="AZ41" i="1"/>
  <c r="BA41" i="1"/>
  <c r="BB41" i="1"/>
  <c r="BC41" i="1"/>
  <c r="BD41" i="1"/>
  <c r="BE41" i="1"/>
  <c r="BF41" i="1"/>
  <c r="BG41" i="1"/>
  <c r="AZ42" i="1"/>
  <c r="BA42" i="1"/>
  <c r="BB42" i="1"/>
  <c r="BC42" i="1"/>
  <c r="BD42" i="1"/>
  <c r="BE42" i="1"/>
  <c r="BF42" i="1"/>
  <c r="BG42" i="1"/>
  <c r="AZ43" i="1"/>
  <c r="BA43" i="1"/>
  <c r="BB43" i="1"/>
  <c r="BC43" i="1"/>
  <c r="BD43" i="1"/>
  <c r="BE43" i="1"/>
  <c r="BF43" i="1"/>
  <c r="BG43" i="1"/>
  <c r="AZ44" i="1"/>
  <c r="BA44" i="1"/>
  <c r="BB44" i="1"/>
  <c r="BC44" i="1"/>
  <c r="BD44" i="1"/>
  <c r="BE44" i="1"/>
  <c r="BF44" i="1"/>
  <c r="BG44" i="1"/>
  <c r="AZ45" i="1"/>
  <c r="BA45" i="1"/>
  <c r="BB45" i="1"/>
  <c r="BC45" i="1"/>
  <c r="BD45" i="1"/>
  <c r="BE45" i="1"/>
  <c r="BF45" i="1"/>
  <c r="BG45" i="1"/>
  <c r="AZ46" i="1"/>
  <c r="BA46" i="1"/>
  <c r="BB46" i="1"/>
  <c r="BC46" i="1"/>
  <c r="BD46" i="1"/>
  <c r="BE46" i="1"/>
  <c r="BF46" i="1"/>
  <c r="BG46" i="1"/>
  <c r="AZ47" i="1"/>
  <c r="BA47" i="1"/>
  <c r="BB47" i="1"/>
  <c r="BC47" i="1"/>
  <c r="BD47" i="1"/>
  <c r="BE47" i="1"/>
  <c r="BF47" i="1"/>
  <c r="BG47" i="1"/>
  <c r="BF8" i="1"/>
  <c r="BE8" i="1"/>
  <c r="BD8" i="1"/>
  <c r="BC8" i="1"/>
  <c r="BB8" i="1"/>
  <c r="BA8" i="1"/>
  <c r="AZ8" i="1"/>
  <c r="D4" i="3"/>
  <c r="D5" i="3"/>
  <c r="AY46" i="1" l="1"/>
  <c r="AY41" i="1"/>
  <c r="AY37" i="1"/>
  <c r="AY36" i="1"/>
  <c r="AY31" i="1"/>
  <c r="AY28" i="1"/>
  <c r="AY26" i="1"/>
  <c r="AY25" i="1"/>
  <c r="AY22" i="1"/>
  <c r="AY16" i="1"/>
  <c r="AY11" i="1"/>
  <c r="AY45" i="1"/>
  <c r="AY33" i="1"/>
  <c r="AY29" i="1"/>
  <c r="AY17" i="1"/>
  <c r="AY13" i="1"/>
  <c r="AY21" i="1"/>
  <c r="AY18" i="1"/>
  <c r="AY42" i="1"/>
  <c r="AY38" i="1"/>
  <c r="AY34" i="1"/>
  <c r="AY32" i="1"/>
  <c r="AY27" i="1"/>
  <c r="AY24" i="1"/>
  <c r="AY23" i="1"/>
  <c r="AY20" i="1"/>
  <c r="AY19" i="1"/>
  <c r="AY15" i="1"/>
  <c r="AY14" i="1"/>
  <c r="AY12" i="1"/>
  <c r="AY47" i="1"/>
  <c r="AY44" i="1"/>
  <c r="AY43" i="1"/>
  <c r="AY40" i="1"/>
  <c r="AY39" i="1"/>
  <c r="AY35" i="1"/>
  <c r="AY30" i="1"/>
  <c r="AY10" i="1"/>
  <c r="J9" i="1" l="1"/>
  <c r="L9" i="1"/>
  <c r="M9" i="1" s="1"/>
  <c r="O9" i="1"/>
  <c r="Q9" i="1"/>
  <c r="S9" i="1"/>
  <c r="J10" i="1"/>
  <c r="L10" i="1"/>
  <c r="M10" i="1" s="1"/>
  <c r="O10" i="1"/>
  <c r="Q10" i="1"/>
  <c r="S10" i="1"/>
  <c r="J11" i="1"/>
  <c r="L11" i="1"/>
  <c r="M11" i="1" s="1"/>
  <c r="O11" i="1"/>
  <c r="Q11" i="1"/>
  <c r="S11" i="1"/>
  <c r="J12" i="1"/>
  <c r="L12" i="1"/>
  <c r="M12" i="1" s="1"/>
  <c r="O12" i="1"/>
  <c r="Q12" i="1"/>
  <c r="S12" i="1"/>
  <c r="J13" i="1"/>
  <c r="L13" i="1"/>
  <c r="M13" i="1" s="1"/>
  <c r="O13" i="1"/>
  <c r="Q13" i="1"/>
  <c r="S13" i="1"/>
  <c r="J14" i="1"/>
  <c r="L14" i="1"/>
  <c r="M14" i="1" s="1"/>
  <c r="O14" i="1"/>
  <c r="Q14" i="1"/>
  <c r="S14" i="1"/>
  <c r="J15" i="1"/>
  <c r="L15" i="1"/>
  <c r="M15" i="1" s="1"/>
  <c r="O15" i="1"/>
  <c r="Q15" i="1"/>
  <c r="S15" i="1"/>
  <c r="J16" i="1"/>
  <c r="L16" i="1"/>
  <c r="M16" i="1" s="1"/>
  <c r="O16" i="1"/>
  <c r="Q16" i="1"/>
  <c r="S16" i="1"/>
  <c r="J17" i="1"/>
  <c r="L17" i="1"/>
  <c r="M17" i="1" s="1"/>
  <c r="O17" i="1"/>
  <c r="Q17" i="1"/>
  <c r="S17" i="1"/>
  <c r="J18" i="1"/>
  <c r="L18" i="1"/>
  <c r="M18" i="1" s="1"/>
  <c r="O18" i="1"/>
  <c r="Q18" i="1"/>
  <c r="S18" i="1"/>
  <c r="J19" i="1"/>
  <c r="L19" i="1"/>
  <c r="M19" i="1" s="1"/>
  <c r="O19" i="1"/>
  <c r="Q19" i="1"/>
  <c r="S19" i="1"/>
  <c r="J20" i="1"/>
  <c r="L20" i="1"/>
  <c r="M20" i="1" s="1"/>
  <c r="O20" i="1"/>
  <c r="Q20" i="1"/>
  <c r="S20" i="1"/>
  <c r="J21" i="1"/>
  <c r="L21" i="1"/>
  <c r="M21" i="1" s="1"/>
  <c r="O21" i="1"/>
  <c r="Q21" i="1"/>
  <c r="S21" i="1"/>
  <c r="J22" i="1"/>
  <c r="L22" i="1"/>
  <c r="M22" i="1" s="1"/>
  <c r="O22" i="1"/>
  <c r="Q22" i="1"/>
  <c r="S22" i="1"/>
  <c r="J23" i="1"/>
  <c r="L23" i="1"/>
  <c r="M23" i="1" s="1"/>
  <c r="O23" i="1"/>
  <c r="Q23" i="1"/>
  <c r="S23" i="1"/>
  <c r="J24" i="1"/>
  <c r="L24" i="1"/>
  <c r="M24" i="1" s="1"/>
  <c r="O24" i="1"/>
  <c r="Q24" i="1"/>
  <c r="S24" i="1"/>
  <c r="J25" i="1"/>
  <c r="L25" i="1"/>
  <c r="M25" i="1" s="1"/>
  <c r="O25" i="1"/>
  <c r="Q25" i="1"/>
  <c r="S25" i="1"/>
  <c r="J26" i="1"/>
  <c r="L26" i="1"/>
  <c r="M26" i="1" s="1"/>
  <c r="O26" i="1"/>
  <c r="Q26" i="1"/>
  <c r="S26" i="1"/>
  <c r="J27" i="1"/>
  <c r="L27" i="1"/>
  <c r="M27" i="1" s="1"/>
  <c r="O27" i="1"/>
  <c r="Q27" i="1"/>
  <c r="S27" i="1"/>
  <c r="J28" i="1"/>
  <c r="L28" i="1"/>
  <c r="M28" i="1" s="1"/>
  <c r="O28" i="1"/>
  <c r="Q28" i="1"/>
  <c r="S28" i="1"/>
  <c r="J29" i="1"/>
  <c r="L29" i="1"/>
  <c r="M29" i="1" s="1"/>
  <c r="O29" i="1"/>
  <c r="Q29" i="1"/>
  <c r="S29" i="1"/>
  <c r="J30" i="1"/>
  <c r="L30" i="1"/>
  <c r="M30" i="1" s="1"/>
  <c r="O30" i="1"/>
  <c r="Q30" i="1"/>
  <c r="S30" i="1"/>
  <c r="J31" i="1"/>
  <c r="L31" i="1"/>
  <c r="M31" i="1" s="1"/>
  <c r="O31" i="1"/>
  <c r="Q31" i="1"/>
  <c r="S31" i="1"/>
  <c r="J32" i="1"/>
  <c r="L32" i="1"/>
  <c r="M32" i="1" s="1"/>
  <c r="O32" i="1"/>
  <c r="Q32" i="1"/>
  <c r="S32" i="1"/>
  <c r="J33" i="1"/>
  <c r="L33" i="1"/>
  <c r="M33" i="1" s="1"/>
  <c r="O33" i="1"/>
  <c r="Q33" i="1"/>
  <c r="S33" i="1"/>
  <c r="J34" i="1"/>
  <c r="L34" i="1"/>
  <c r="M34" i="1" s="1"/>
  <c r="O34" i="1"/>
  <c r="Q34" i="1"/>
  <c r="S34" i="1"/>
  <c r="J35" i="1"/>
  <c r="L35" i="1"/>
  <c r="M35" i="1" s="1"/>
  <c r="O35" i="1"/>
  <c r="Q35" i="1"/>
  <c r="S35" i="1"/>
  <c r="J36" i="1"/>
  <c r="L36" i="1"/>
  <c r="M36" i="1" s="1"/>
  <c r="O36" i="1"/>
  <c r="Q36" i="1"/>
  <c r="S36" i="1"/>
  <c r="J37" i="1"/>
  <c r="L37" i="1"/>
  <c r="M37" i="1" s="1"/>
  <c r="O37" i="1"/>
  <c r="Q37" i="1"/>
  <c r="S37" i="1"/>
  <c r="J38" i="1"/>
  <c r="L38" i="1"/>
  <c r="M38" i="1" s="1"/>
  <c r="O38" i="1"/>
  <c r="Q38" i="1"/>
  <c r="S38" i="1"/>
  <c r="J39" i="1"/>
  <c r="L39" i="1"/>
  <c r="M39" i="1" s="1"/>
  <c r="O39" i="1"/>
  <c r="Q39" i="1"/>
  <c r="S39" i="1"/>
  <c r="J40" i="1"/>
  <c r="L40" i="1"/>
  <c r="M40" i="1" s="1"/>
  <c r="O40" i="1"/>
  <c r="Q40" i="1"/>
  <c r="S40" i="1"/>
  <c r="J41" i="1"/>
  <c r="L41" i="1"/>
  <c r="M41" i="1" s="1"/>
  <c r="O41" i="1"/>
  <c r="Q41" i="1"/>
  <c r="S41" i="1"/>
  <c r="J42" i="1"/>
  <c r="L42" i="1"/>
  <c r="M42" i="1" s="1"/>
  <c r="O42" i="1"/>
  <c r="Q42" i="1"/>
  <c r="S42" i="1"/>
  <c r="J43" i="1"/>
  <c r="L43" i="1"/>
  <c r="M43" i="1" s="1"/>
  <c r="O43" i="1"/>
  <c r="Q43" i="1"/>
  <c r="S43" i="1"/>
  <c r="J44" i="1"/>
  <c r="L44" i="1"/>
  <c r="M44" i="1" s="1"/>
  <c r="O44" i="1"/>
  <c r="Q44" i="1"/>
  <c r="S44" i="1"/>
  <c r="J45" i="1"/>
  <c r="L45" i="1"/>
  <c r="M45" i="1" s="1"/>
  <c r="O45" i="1"/>
  <c r="Q45" i="1"/>
  <c r="S45" i="1"/>
  <c r="J46" i="1"/>
  <c r="L46" i="1"/>
  <c r="M46" i="1" s="1"/>
  <c r="O46" i="1"/>
  <c r="Q46" i="1"/>
  <c r="S46" i="1"/>
  <c r="J47" i="1"/>
  <c r="L47" i="1"/>
  <c r="M47" i="1" s="1"/>
  <c r="O47" i="1"/>
  <c r="Q47" i="1"/>
  <c r="S47" i="1"/>
  <c r="L8" i="1"/>
  <c r="M8" i="1" s="1"/>
  <c r="T47" i="1"/>
  <c r="T45" i="1"/>
  <c r="T43" i="1"/>
  <c r="T41" i="1"/>
  <c r="T39" i="1"/>
  <c r="T37" i="1"/>
  <c r="T35" i="1"/>
  <c r="T33" i="1"/>
  <c r="T31" i="1"/>
  <c r="T29" i="1"/>
  <c r="T27" i="1"/>
  <c r="T25" i="1"/>
  <c r="T21" i="1"/>
  <c r="T17" i="1"/>
  <c r="T13" i="1"/>
  <c r="BG8" i="1"/>
  <c r="AY8" i="1" s="1"/>
  <c r="S8" i="1"/>
  <c r="Q8" i="1"/>
  <c r="O8" i="1"/>
  <c r="J8" i="1"/>
  <c r="I14" i="3" l="1"/>
  <c r="I11" i="3"/>
  <c r="S11" i="3"/>
  <c r="S20" i="3" s="1"/>
  <c r="R11" i="3"/>
  <c r="R20" i="3" s="1"/>
  <c r="P17" i="3"/>
  <c r="K14" i="3"/>
  <c r="G14" i="3"/>
  <c r="K11" i="3"/>
  <c r="G11" i="3"/>
  <c r="H14" i="3"/>
  <c r="H11" i="3"/>
  <c r="O17" i="3"/>
  <c r="J14" i="3"/>
  <c r="F14" i="3"/>
  <c r="J11" i="3"/>
  <c r="F11" i="3"/>
  <c r="O11" i="3"/>
  <c r="P14" i="3"/>
  <c r="E14" i="3"/>
  <c r="P11" i="3"/>
  <c r="E11" i="3"/>
  <c r="O14" i="3"/>
  <c r="D14" i="3"/>
  <c r="D11" i="3"/>
  <c r="AY9" i="1"/>
  <c r="T9" i="1" s="1"/>
  <c r="T10" i="1"/>
  <c r="T11" i="1"/>
  <c r="T12" i="1"/>
  <c r="T14" i="1"/>
  <c r="T15" i="1"/>
  <c r="T16" i="1"/>
  <c r="T18" i="1"/>
  <c r="T19" i="1"/>
  <c r="T20" i="1"/>
  <c r="T22" i="1"/>
  <c r="T23" i="1"/>
  <c r="T24" i="1"/>
  <c r="T26" i="1"/>
  <c r="T28" i="1"/>
  <c r="T30" i="1"/>
  <c r="T32" i="1"/>
  <c r="T34" i="1"/>
  <c r="T36" i="1"/>
  <c r="T38" i="1"/>
  <c r="T40" i="1"/>
  <c r="T42" i="1"/>
  <c r="T44" i="1"/>
  <c r="T46" i="1"/>
  <c r="T8" i="1"/>
  <c r="R21" i="3" l="1"/>
  <c r="I20" i="3"/>
  <c r="H15" i="3"/>
  <c r="O18" i="3"/>
  <c r="F12" i="3"/>
  <c r="P20" i="3"/>
  <c r="K20" i="3"/>
  <c r="H20" i="3"/>
  <c r="H12" i="3"/>
  <c r="O12" i="3"/>
  <c r="O20" i="3"/>
  <c r="J20" i="3"/>
  <c r="J12" i="3"/>
  <c r="M14" i="3"/>
  <c r="F20" i="3"/>
  <c r="F15" i="3"/>
  <c r="M11" i="3"/>
  <c r="E20" i="3"/>
  <c r="L14" i="3"/>
  <c r="D15" i="3"/>
  <c r="D20" i="3"/>
  <c r="L11" i="3"/>
  <c r="D12" i="3"/>
  <c r="O15" i="3"/>
  <c r="G20" i="3"/>
  <c r="J15" i="3"/>
  <c r="H21" i="3" l="1"/>
  <c r="L15" i="3"/>
  <c r="L20" i="3"/>
  <c r="L12" i="3"/>
  <c r="F21" i="3"/>
  <c r="D21" i="3"/>
  <c r="M20" i="3"/>
  <c r="O21" i="3"/>
  <c r="J21" i="3"/>
  <c r="L21" i="3" l="1"/>
  <c r="D22" i="3" s="1"/>
</calcChain>
</file>

<file path=xl/sharedStrings.xml><?xml version="1.0" encoding="utf-8"?>
<sst xmlns="http://schemas.openxmlformats.org/spreadsheetml/2006/main" count="740" uniqueCount="349">
  <si>
    <t>陸上競技</t>
    <rPh sb="0" eb="2">
      <t>リクジョウ</t>
    </rPh>
    <rPh sb="2" eb="4">
      <t>キョウギ</t>
    </rPh>
    <phoneticPr fontId="2"/>
  </si>
  <si>
    <t>所属</t>
    <rPh sb="0" eb="2">
      <t>ショゾク</t>
    </rPh>
    <phoneticPr fontId="2"/>
  </si>
  <si>
    <t>申込責任者名</t>
    <rPh sb="0" eb="2">
      <t>モウシコミ</t>
    </rPh>
    <rPh sb="2" eb="5">
      <t>セキニンシャ</t>
    </rPh>
    <rPh sb="5" eb="6">
      <t>メイ</t>
    </rPh>
    <phoneticPr fontId="2"/>
  </si>
  <si>
    <t>TEL</t>
    <phoneticPr fontId="2"/>
  </si>
  <si>
    <t>E-mail</t>
    <phoneticPr fontId="2"/>
  </si>
  <si>
    <t>FAX</t>
    <phoneticPr fontId="2"/>
  </si>
  <si>
    <t>　　　　　　</t>
    <phoneticPr fontId="2"/>
  </si>
  <si>
    <t>名簿
NO.</t>
    <rPh sb="0" eb="2">
      <t>メイボ</t>
    </rPh>
    <phoneticPr fontId="2"/>
  </si>
  <si>
    <t>氏名(修正)</t>
    <rPh sb="0" eb="2">
      <t>フリガナ</t>
    </rPh>
    <rPh sb="3" eb="4">
      <t>シュウ</t>
    </rPh>
    <rPh sb="4" eb="5">
      <t>セイ</t>
    </rPh>
    <phoneticPr fontId="2"/>
  </si>
  <si>
    <t>フリガナ(修正)</t>
    <rPh sb="5" eb="6">
      <t>シュウ</t>
    </rPh>
    <rPh sb="6" eb="7">
      <t>セイ</t>
    </rPh>
    <phoneticPr fontId="2"/>
  </si>
  <si>
    <t>氏名</t>
    <rPh sb="0" eb="2">
      <t>シメイ</t>
    </rPh>
    <phoneticPr fontId="2"/>
  </si>
  <si>
    <t>フリガナ</t>
    <phoneticPr fontId="2"/>
  </si>
  <si>
    <t>性別</t>
    <rPh sb="0" eb="2">
      <t>セイベツ</t>
    </rPh>
    <phoneticPr fontId="2"/>
  </si>
  <si>
    <t>年齢</t>
    <rPh sb="0" eb="2">
      <t>ネンレイ</t>
    </rPh>
    <phoneticPr fontId="2"/>
  </si>
  <si>
    <t>障害
区分</t>
    <rPh sb="0" eb="2">
      <t>ショウガイ</t>
    </rPh>
    <rPh sb="3" eb="5">
      <t>クブン</t>
    </rPh>
    <phoneticPr fontId="2"/>
  </si>
  <si>
    <t>障害
種別</t>
    <rPh sb="0" eb="2">
      <t>ショウガイ</t>
    </rPh>
    <rPh sb="3" eb="5">
      <t>シュベツ</t>
    </rPh>
    <phoneticPr fontId="2"/>
  </si>
  <si>
    <t>年齢
区分</t>
    <rPh sb="0" eb="2">
      <t>ネンレイ</t>
    </rPh>
    <rPh sb="3" eb="5">
      <t>クブン</t>
    </rPh>
    <phoneticPr fontId="2"/>
  </si>
  <si>
    <t>所属
№</t>
    <rPh sb="0" eb="2">
      <t>ショゾク</t>
    </rPh>
    <phoneticPr fontId="2"/>
  </si>
  <si>
    <t>種目</t>
    <rPh sb="0" eb="2">
      <t>シュモク</t>
    </rPh>
    <phoneticPr fontId="2"/>
  </si>
  <si>
    <t>特記事項</t>
    <rPh sb="0" eb="2">
      <t>トッキ</t>
    </rPh>
    <rPh sb="2" eb="4">
      <t>ジコウ</t>
    </rPh>
    <phoneticPr fontId="2"/>
  </si>
  <si>
    <t>身体障害者</t>
    <rPh sb="0" eb="2">
      <t>シンタイ</t>
    </rPh>
    <rPh sb="2" eb="5">
      <t>ショウガイシャ</t>
    </rPh>
    <phoneticPr fontId="2"/>
  </si>
  <si>
    <t>知的障害者</t>
    <rPh sb="0" eb="2">
      <t>チテキ</t>
    </rPh>
    <rPh sb="2" eb="5">
      <t>ショウガイシャ</t>
    </rPh>
    <phoneticPr fontId="2"/>
  </si>
  <si>
    <t>全国
大会
出場
希望</t>
    <rPh sb="0" eb="2">
      <t>ゼンコク</t>
    </rPh>
    <rPh sb="3" eb="5">
      <t>タイカイ</t>
    </rPh>
    <rPh sb="6" eb="8">
      <t>シュツジョウ</t>
    </rPh>
    <rPh sb="9" eb="11">
      <t>キボウ</t>
    </rPh>
    <phoneticPr fontId="2"/>
  </si>
  <si>
    <t>備考</t>
    <rPh sb="0" eb="2">
      <t>ビコウ</t>
    </rPh>
    <phoneticPr fontId="2"/>
  </si>
  <si>
    <t>№</t>
    <phoneticPr fontId="2"/>
  </si>
  <si>
    <t>障害種別</t>
    <rPh sb="0" eb="4">
      <t>ショウガイシュベツ</t>
    </rPh>
    <phoneticPr fontId="2"/>
  </si>
  <si>
    <t>種目名</t>
    <rPh sb="0" eb="3">
      <t>シュモクメイ</t>
    </rPh>
    <phoneticPr fontId="2"/>
  </si>
  <si>
    <t>種目№</t>
    <rPh sb="0" eb="2">
      <t>シュモク</t>
    </rPh>
    <phoneticPr fontId="2"/>
  </si>
  <si>
    <t>障害程度</t>
    <rPh sb="0" eb="4">
      <t>ショウガイテイド</t>
    </rPh>
    <phoneticPr fontId="2"/>
  </si>
  <si>
    <t>特記事項</t>
    <rPh sb="0" eb="4">
      <t>トッキジコウ</t>
    </rPh>
    <phoneticPr fontId="2"/>
  </si>
  <si>
    <t>障害種別</t>
    <rPh sb="0" eb="2">
      <t>ショウガイ</t>
    </rPh>
    <rPh sb="2" eb="4">
      <t>シュベツ</t>
    </rPh>
    <phoneticPr fontId="2"/>
  </si>
  <si>
    <t>年齢区分</t>
    <rPh sb="0" eb="2">
      <t>ネンレイ</t>
    </rPh>
    <rPh sb="2" eb="4">
      <t>クブン</t>
    </rPh>
    <phoneticPr fontId="2"/>
  </si>
  <si>
    <t>種目１</t>
    <rPh sb="0" eb="2">
      <t>シュモク</t>
    </rPh>
    <phoneticPr fontId="2"/>
  </si>
  <si>
    <t>1№</t>
    <phoneticPr fontId="2"/>
  </si>
  <si>
    <t>種目２</t>
    <rPh sb="0" eb="2">
      <t>シュモク</t>
    </rPh>
    <phoneticPr fontId="2"/>
  </si>
  <si>
    <t>2№</t>
    <phoneticPr fontId="2"/>
  </si>
  <si>
    <t>リレー</t>
    <phoneticPr fontId="2"/>
  </si>
  <si>
    <t>3№</t>
    <phoneticPr fontId="2"/>
  </si>
  <si>
    <t>伴走</t>
    <rPh sb="0" eb="2">
      <t>バンソウ</t>
    </rPh>
    <phoneticPr fontId="2"/>
  </si>
  <si>
    <t>音源</t>
    <rPh sb="0" eb="2">
      <t>オンゲン</t>
    </rPh>
    <phoneticPr fontId="2"/>
  </si>
  <si>
    <t>介助</t>
    <rPh sb="0" eb="2">
      <t>カイジョ</t>
    </rPh>
    <phoneticPr fontId="2"/>
  </si>
  <si>
    <t>両駆</t>
    <rPh sb="0" eb="1">
      <t>リョウ</t>
    </rPh>
    <rPh sb="1" eb="2">
      <t>ク</t>
    </rPh>
    <phoneticPr fontId="2"/>
  </si>
  <si>
    <t>片駆</t>
    <rPh sb="0" eb="1">
      <t>カタ</t>
    </rPh>
    <rPh sb="1" eb="2">
      <t>ク</t>
    </rPh>
    <phoneticPr fontId="2"/>
  </si>
  <si>
    <t>足駆</t>
    <rPh sb="0" eb="1">
      <t>アシ</t>
    </rPh>
    <rPh sb="1" eb="2">
      <t>ク</t>
    </rPh>
    <phoneticPr fontId="2"/>
  </si>
  <si>
    <t>電動</t>
    <rPh sb="0" eb="2">
      <t>デンドウ</t>
    </rPh>
    <phoneticPr fontId="2"/>
  </si>
  <si>
    <t>他(記載)</t>
    <rPh sb="0" eb="1">
      <t>ホカ</t>
    </rPh>
    <rPh sb="2" eb="4">
      <t>キサイ</t>
    </rPh>
    <phoneticPr fontId="2"/>
  </si>
  <si>
    <t>身障
手帳</t>
    <rPh sb="0" eb="2">
      <t>シンショウ</t>
    </rPh>
    <rPh sb="3" eb="5">
      <t>テチョウ</t>
    </rPh>
    <phoneticPr fontId="2"/>
  </si>
  <si>
    <t>障害
等級</t>
    <rPh sb="0" eb="2">
      <t>ショウガイ</t>
    </rPh>
    <rPh sb="3" eb="5">
      <t>トウキュウ</t>
    </rPh>
    <phoneticPr fontId="2"/>
  </si>
  <si>
    <t>障害名</t>
    <rPh sb="0" eb="2">
      <t>ショウガイ</t>
    </rPh>
    <rPh sb="2" eb="3">
      <t>メイ</t>
    </rPh>
    <phoneticPr fontId="2"/>
  </si>
  <si>
    <t>療育
手帳</t>
    <rPh sb="0" eb="2">
      <t>リョウイク</t>
    </rPh>
    <rPh sb="3" eb="5">
      <t>テチョウ</t>
    </rPh>
    <phoneticPr fontId="2"/>
  </si>
  <si>
    <t>障害
程度</t>
    <rPh sb="0" eb="2">
      <t>ショウガイ</t>
    </rPh>
    <rPh sb="3" eb="5">
      <t>テイド</t>
    </rPh>
    <phoneticPr fontId="2"/>
  </si>
  <si>
    <t>事項集計</t>
    <rPh sb="0" eb="2">
      <t>ジコウ</t>
    </rPh>
    <rPh sb="2" eb="4">
      <t>シュウケイ</t>
    </rPh>
    <phoneticPr fontId="2"/>
  </si>
  <si>
    <t>　</t>
  </si>
  <si>
    <t>肢体不自由</t>
    <rPh sb="0" eb="2">
      <t>シタイ</t>
    </rPh>
    <rPh sb="2" eb="5">
      <t>フジユウ</t>
    </rPh>
    <phoneticPr fontId="2"/>
  </si>
  <si>
    <t>上肢</t>
    <rPh sb="0" eb="2">
      <t>ジョウシ</t>
    </rPh>
    <phoneticPr fontId="2"/>
  </si>
  <si>
    <t>朝日町</t>
    <rPh sb="0" eb="3">
      <t>アサヒマチ</t>
    </rPh>
    <phoneticPr fontId="2"/>
  </si>
  <si>
    <t>肢</t>
    <rPh sb="0" eb="1">
      <t>シ</t>
    </rPh>
    <phoneticPr fontId="2"/>
  </si>
  <si>
    <t>50m</t>
    <phoneticPr fontId="2"/>
  </si>
  <si>
    <t>1種1級</t>
    <rPh sb="1" eb="2">
      <t>シュ</t>
    </rPh>
    <rPh sb="3" eb="4">
      <t>キュウ</t>
    </rPh>
    <phoneticPr fontId="2"/>
  </si>
  <si>
    <t>走幅跳</t>
    <rPh sb="0" eb="1">
      <t>ハシ</t>
    </rPh>
    <rPh sb="1" eb="3">
      <t>ハバト</t>
    </rPh>
    <phoneticPr fontId="2"/>
  </si>
  <si>
    <t>入善町</t>
    <rPh sb="0" eb="3">
      <t>ニュウゼンマチ</t>
    </rPh>
    <phoneticPr fontId="2"/>
  </si>
  <si>
    <t>100m</t>
    <phoneticPr fontId="2"/>
  </si>
  <si>
    <t>1種2級</t>
    <rPh sb="1" eb="2">
      <t>シュ</t>
    </rPh>
    <rPh sb="3" eb="4">
      <t>キュウ</t>
    </rPh>
    <phoneticPr fontId="2"/>
  </si>
  <si>
    <t>黒部市</t>
    <rPh sb="0" eb="3">
      <t>クロベシ</t>
    </rPh>
    <phoneticPr fontId="2"/>
  </si>
  <si>
    <t>200m</t>
    <phoneticPr fontId="2"/>
  </si>
  <si>
    <t>1種3級</t>
    <rPh sb="1" eb="2">
      <t>シュ</t>
    </rPh>
    <rPh sb="3" eb="4">
      <t>キュウ</t>
    </rPh>
    <phoneticPr fontId="2"/>
  </si>
  <si>
    <t>魚津市</t>
    <rPh sb="0" eb="3">
      <t>ウオヅシ</t>
    </rPh>
    <phoneticPr fontId="2"/>
  </si>
  <si>
    <t>400m</t>
    <phoneticPr fontId="2"/>
  </si>
  <si>
    <t>1種4級</t>
    <rPh sb="1" eb="2">
      <t>シュ</t>
    </rPh>
    <rPh sb="3" eb="4">
      <t>キュウ</t>
    </rPh>
    <phoneticPr fontId="2"/>
  </si>
  <si>
    <t>両上腕切断または、両上肢完全</t>
    <rPh sb="0" eb="1">
      <t>リョウ</t>
    </rPh>
    <rPh sb="1" eb="3">
      <t>ジョウワン</t>
    </rPh>
    <rPh sb="3" eb="5">
      <t>セツダン</t>
    </rPh>
    <rPh sb="9" eb="10">
      <t>リョウ</t>
    </rPh>
    <rPh sb="10" eb="12">
      <t>ジョウシ</t>
    </rPh>
    <rPh sb="12" eb="14">
      <t>カンゼン</t>
    </rPh>
    <phoneticPr fontId="2"/>
  </si>
  <si>
    <t>滑川市</t>
    <rPh sb="0" eb="3">
      <t>ナメリカワシ</t>
    </rPh>
    <phoneticPr fontId="2"/>
  </si>
  <si>
    <t>800m</t>
    <phoneticPr fontId="2"/>
  </si>
  <si>
    <t>1種5級</t>
    <rPh sb="1" eb="2">
      <t>シュ</t>
    </rPh>
    <rPh sb="3" eb="4">
      <t>キュウ</t>
    </rPh>
    <phoneticPr fontId="2"/>
  </si>
  <si>
    <t>下肢</t>
    <rPh sb="0" eb="2">
      <t>カシ</t>
    </rPh>
    <phoneticPr fontId="2"/>
  </si>
  <si>
    <t>片下腿切断または、片下肢不完全</t>
    <rPh sb="0" eb="1">
      <t>カタ</t>
    </rPh>
    <rPh sb="1" eb="3">
      <t>カタイ</t>
    </rPh>
    <rPh sb="3" eb="5">
      <t>セツダン</t>
    </rPh>
    <rPh sb="9" eb="10">
      <t>カタ</t>
    </rPh>
    <rPh sb="10" eb="12">
      <t>カシ</t>
    </rPh>
    <rPh sb="12" eb="15">
      <t>フカンゼン</t>
    </rPh>
    <phoneticPr fontId="2"/>
  </si>
  <si>
    <t>立山町</t>
    <rPh sb="0" eb="3">
      <t>タテヤママチ</t>
    </rPh>
    <phoneticPr fontId="2"/>
  </si>
  <si>
    <t>1500m</t>
    <phoneticPr fontId="2"/>
  </si>
  <si>
    <t>1種6級</t>
    <rPh sb="1" eb="2">
      <t>シュ</t>
    </rPh>
    <rPh sb="3" eb="4">
      <t>キュウ</t>
    </rPh>
    <phoneticPr fontId="2"/>
  </si>
  <si>
    <t>片大腿切断または、片下肢完全</t>
    <rPh sb="0" eb="1">
      <t>カタ</t>
    </rPh>
    <rPh sb="1" eb="3">
      <t>ダイタイ</t>
    </rPh>
    <rPh sb="3" eb="5">
      <t>セツダン</t>
    </rPh>
    <rPh sb="9" eb="10">
      <t>カタ</t>
    </rPh>
    <rPh sb="10" eb="12">
      <t>カシ</t>
    </rPh>
    <rPh sb="12" eb="14">
      <t>カンゼン</t>
    </rPh>
    <phoneticPr fontId="2"/>
  </si>
  <si>
    <t>上市町</t>
    <rPh sb="0" eb="3">
      <t>カミイチマチ</t>
    </rPh>
    <phoneticPr fontId="2"/>
  </si>
  <si>
    <t>スラローム</t>
    <phoneticPr fontId="2"/>
  </si>
  <si>
    <t>2種1級</t>
    <rPh sb="1" eb="2">
      <t>シュ</t>
    </rPh>
    <rPh sb="3" eb="4">
      <t>キュウ</t>
    </rPh>
    <phoneticPr fontId="2"/>
  </si>
  <si>
    <t>両下腿切断</t>
    <rPh sb="0" eb="1">
      <t>リョウ</t>
    </rPh>
    <rPh sb="1" eb="3">
      <t>カタイ</t>
    </rPh>
    <rPh sb="3" eb="4">
      <t>キリ</t>
    </rPh>
    <phoneticPr fontId="2"/>
  </si>
  <si>
    <t>舟橋村</t>
    <rPh sb="0" eb="2">
      <t>フナハシ</t>
    </rPh>
    <rPh sb="2" eb="3">
      <t>ムラ</t>
    </rPh>
    <phoneticPr fontId="2"/>
  </si>
  <si>
    <t>走高跳</t>
    <rPh sb="0" eb="1">
      <t>ハシ</t>
    </rPh>
    <rPh sb="1" eb="3">
      <t>タカト</t>
    </rPh>
    <phoneticPr fontId="2"/>
  </si>
  <si>
    <t>2種2級</t>
    <rPh sb="1" eb="2">
      <t>シュ</t>
    </rPh>
    <rPh sb="3" eb="4">
      <t>キュウ</t>
    </rPh>
    <phoneticPr fontId="2"/>
  </si>
  <si>
    <t>片下腿および片大腿切断　両下肢不完全</t>
    <rPh sb="0" eb="1">
      <t>カタ</t>
    </rPh>
    <rPh sb="1" eb="3">
      <t>カタイ</t>
    </rPh>
    <rPh sb="6" eb="7">
      <t>カタ</t>
    </rPh>
    <rPh sb="7" eb="8">
      <t>ダイ</t>
    </rPh>
    <rPh sb="8" eb="9">
      <t>モモ</t>
    </rPh>
    <rPh sb="9" eb="11">
      <t>セツダン</t>
    </rPh>
    <rPh sb="12" eb="13">
      <t>リョウ</t>
    </rPh>
    <rPh sb="13" eb="15">
      <t>カシ</t>
    </rPh>
    <rPh sb="15" eb="18">
      <t>フカンゼン</t>
    </rPh>
    <phoneticPr fontId="2"/>
  </si>
  <si>
    <t>富山市</t>
    <rPh sb="0" eb="3">
      <t>トヤマシ</t>
    </rPh>
    <phoneticPr fontId="2"/>
  </si>
  <si>
    <t>立幅跳</t>
    <rPh sb="0" eb="1">
      <t>タチ</t>
    </rPh>
    <rPh sb="1" eb="2">
      <t>ハバ</t>
    </rPh>
    <rPh sb="2" eb="3">
      <t>ハ</t>
    </rPh>
    <phoneticPr fontId="2"/>
  </si>
  <si>
    <t>2種3級</t>
    <rPh sb="1" eb="2">
      <t>シュ</t>
    </rPh>
    <rPh sb="3" eb="4">
      <t>キュウ</t>
    </rPh>
    <phoneticPr fontId="2"/>
  </si>
  <si>
    <t>両大腿切断または、両下肢完全</t>
    <rPh sb="0" eb="1">
      <t>リョウ</t>
    </rPh>
    <rPh sb="1" eb="3">
      <t>ダイタイ</t>
    </rPh>
    <rPh sb="3" eb="5">
      <t>セツダン</t>
    </rPh>
    <rPh sb="9" eb="10">
      <t>リョウ</t>
    </rPh>
    <rPh sb="10" eb="12">
      <t>カシ</t>
    </rPh>
    <rPh sb="12" eb="14">
      <t>カンゼン</t>
    </rPh>
    <phoneticPr fontId="2"/>
  </si>
  <si>
    <t>富山市（大沢野）</t>
    <rPh sb="0" eb="3">
      <t>トヤマシ</t>
    </rPh>
    <rPh sb="4" eb="7">
      <t>オオサワノ</t>
    </rPh>
    <phoneticPr fontId="2"/>
  </si>
  <si>
    <t>9-2</t>
    <phoneticPr fontId="2"/>
  </si>
  <si>
    <t>2種4級</t>
    <rPh sb="1" eb="2">
      <t>シュ</t>
    </rPh>
    <rPh sb="3" eb="4">
      <t>キュウ</t>
    </rPh>
    <phoneticPr fontId="2"/>
  </si>
  <si>
    <t>体幹</t>
    <rPh sb="0" eb="2">
      <t>タイカン</t>
    </rPh>
    <phoneticPr fontId="2"/>
  </si>
  <si>
    <t>富山市（八尾）</t>
    <rPh sb="0" eb="3">
      <t>トヤマシ</t>
    </rPh>
    <rPh sb="4" eb="6">
      <t>ヤツオ</t>
    </rPh>
    <phoneticPr fontId="2"/>
  </si>
  <si>
    <t>9-3</t>
  </si>
  <si>
    <t>砲丸投</t>
    <rPh sb="0" eb="2">
      <t>ホウガン</t>
    </rPh>
    <rPh sb="2" eb="3">
      <t>ナ</t>
    </rPh>
    <phoneticPr fontId="2"/>
  </si>
  <si>
    <t>2種5級</t>
    <rPh sb="1" eb="2">
      <t>シュ</t>
    </rPh>
    <rPh sb="3" eb="4">
      <t>キュウ</t>
    </rPh>
    <phoneticPr fontId="2"/>
  </si>
  <si>
    <t>第６頸髄まで残存</t>
    <rPh sb="0" eb="1">
      <t>ダイ</t>
    </rPh>
    <rPh sb="2" eb="4">
      <t>ケイズイ</t>
    </rPh>
    <rPh sb="6" eb="8">
      <t>ザンゾン</t>
    </rPh>
    <phoneticPr fontId="2"/>
  </si>
  <si>
    <t>富山市（婦中）</t>
    <rPh sb="0" eb="3">
      <t>トヤマシ</t>
    </rPh>
    <rPh sb="4" eb="6">
      <t>フチュウ</t>
    </rPh>
    <phoneticPr fontId="2"/>
  </si>
  <si>
    <t>9-4</t>
  </si>
  <si>
    <t>ソフトボール投</t>
    <rPh sb="6" eb="7">
      <t>ナ</t>
    </rPh>
    <phoneticPr fontId="2"/>
  </si>
  <si>
    <t>2種6級</t>
    <rPh sb="1" eb="2">
      <t>シュ</t>
    </rPh>
    <rPh sb="3" eb="4">
      <t>キュウ</t>
    </rPh>
    <phoneticPr fontId="2"/>
  </si>
  <si>
    <t>第７頸髄まで残存</t>
    <rPh sb="0" eb="1">
      <t>ダイ</t>
    </rPh>
    <rPh sb="2" eb="4">
      <t>ケイズイ</t>
    </rPh>
    <rPh sb="6" eb="8">
      <t>ザンゾン</t>
    </rPh>
    <phoneticPr fontId="2"/>
  </si>
  <si>
    <t>富山市（大山）</t>
    <rPh sb="0" eb="3">
      <t>トヤマシ</t>
    </rPh>
    <rPh sb="4" eb="6">
      <t>オオヤマ</t>
    </rPh>
    <phoneticPr fontId="2"/>
  </si>
  <si>
    <t>9-5</t>
  </si>
  <si>
    <t>ジャベリックスロー</t>
    <phoneticPr fontId="2"/>
  </si>
  <si>
    <t>第８頸髄まで残存</t>
    <rPh sb="0" eb="1">
      <t>ダイ</t>
    </rPh>
    <rPh sb="2" eb="4">
      <t>ケイズイ</t>
    </rPh>
    <rPh sb="6" eb="8">
      <t>ザンゾン</t>
    </rPh>
    <phoneticPr fontId="2"/>
  </si>
  <si>
    <t>射水市</t>
    <rPh sb="0" eb="2">
      <t>イミズ</t>
    </rPh>
    <rPh sb="2" eb="3">
      <t>シ</t>
    </rPh>
    <phoneticPr fontId="2"/>
  </si>
  <si>
    <t>ビーンバッグ投</t>
    <rPh sb="6" eb="7">
      <t>ナ</t>
    </rPh>
    <phoneticPr fontId="2"/>
  </si>
  <si>
    <t>下肢麻痺で座位バランスなし</t>
    <rPh sb="0" eb="2">
      <t>カシ</t>
    </rPh>
    <rPh sb="2" eb="4">
      <t>マヒ</t>
    </rPh>
    <rPh sb="5" eb="7">
      <t>ザイ</t>
    </rPh>
    <phoneticPr fontId="2"/>
  </si>
  <si>
    <t>高岡市</t>
    <rPh sb="0" eb="3">
      <t>タカオカシ</t>
    </rPh>
    <phoneticPr fontId="2"/>
  </si>
  <si>
    <t>4x100mﾘﾚｰ</t>
    <phoneticPr fontId="2"/>
  </si>
  <si>
    <t>下肢麻痺で座位バランスあり</t>
    <rPh sb="0" eb="2">
      <t>カシ</t>
    </rPh>
    <rPh sb="2" eb="4">
      <t>マヒ</t>
    </rPh>
    <rPh sb="5" eb="7">
      <t>ザイ</t>
    </rPh>
    <phoneticPr fontId="2"/>
  </si>
  <si>
    <t>氷見市</t>
    <rPh sb="0" eb="3">
      <t>ヒミシ</t>
    </rPh>
    <phoneticPr fontId="2"/>
  </si>
  <si>
    <t>4x100mﾘﾚｰA</t>
    <phoneticPr fontId="2"/>
  </si>
  <si>
    <t>8A</t>
    <phoneticPr fontId="2"/>
  </si>
  <si>
    <t>小矢部市</t>
    <rPh sb="0" eb="4">
      <t>オヤベシ</t>
    </rPh>
    <phoneticPr fontId="2"/>
  </si>
  <si>
    <t>4x100mﾘﾚｰB</t>
    <phoneticPr fontId="2"/>
  </si>
  <si>
    <t>8B</t>
    <phoneticPr fontId="2"/>
  </si>
  <si>
    <t>脳原性麻痺</t>
    <phoneticPr fontId="2"/>
  </si>
  <si>
    <t>砺波市</t>
    <rPh sb="0" eb="3">
      <t>トナミシ</t>
    </rPh>
    <phoneticPr fontId="2"/>
  </si>
  <si>
    <t>4x100mﾘﾚｰC</t>
    <phoneticPr fontId="2"/>
  </si>
  <si>
    <t>8C</t>
    <phoneticPr fontId="2"/>
  </si>
  <si>
    <t>けって移動</t>
    <rPh sb="3" eb="5">
      <t>イドウ</t>
    </rPh>
    <phoneticPr fontId="2"/>
  </si>
  <si>
    <t>南砺市</t>
    <rPh sb="0" eb="3">
      <t>ナントシ</t>
    </rPh>
    <phoneticPr fontId="2"/>
  </si>
  <si>
    <t>4x100mﾘﾚｰD</t>
    <phoneticPr fontId="2"/>
  </si>
  <si>
    <t>8D</t>
    <phoneticPr fontId="2"/>
  </si>
  <si>
    <t>4x100mﾘﾚｰE</t>
    <phoneticPr fontId="2"/>
  </si>
  <si>
    <t>8E</t>
    <phoneticPr fontId="2"/>
  </si>
  <si>
    <t>富山視覚総合支援学校</t>
    <rPh sb="0" eb="2">
      <t>トヤマ</t>
    </rPh>
    <rPh sb="2" eb="4">
      <t>シカク</t>
    </rPh>
    <rPh sb="4" eb="6">
      <t>ソウゴウ</t>
    </rPh>
    <rPh sb="6" eb="8">
      <t>シエン</t>
    </rPh>
    <rPh sb="8" eb="10">
      <t>ガッコウ</t>
    </rPh>
    <phoneticPr fontId="2"/>
  </si>
  <si>
    <t>4x100mﾘﾚｰF</t>
    <phoneticPr fontId="2"/>
  </si>
  <si>
    <t>8F</t>
    <phoneticPr fontId="2"/>
  </si>
  <si>
    <t>その他走不能</t>
    <rPh sb="2" eb="3">
      <t>ホカ</t>
    </rPh>
    <rPh sb="3" eb="4">
      <t>ソウ</t>
    </rPh>
    <rPh sb="4" eb="6">
      <t>フノウ</t>
    </rPh>
    <phoneticPr fontId="2"/>
  </si>
  <si>
    <t>富山聴覚総合支援学校</t>
    <rPh sb="0" eb="2">
      <t>トヤマ</t>
    </rPh>
    <rPh sb="2" eb="4">
      <t>チョウカク</t>
    </rPh>
    <rPh sb="4" eb="6">
      <t>ソウゴウ</t>
    </rPh>
    <rPh sb="6" eb="8">
      <t>シエン</t>
    </rPh>
    <rPh sb="8" eb="10">
      <t>ガッコウ</t>
    </rPh>
    <phoneticPr fontId="2"/>
  </si>
  <si>
    <t>上肢に不随意運動を伴う走可能</t>
    <rPh sb="0" eb="2">
      <t>ジョウシ</t>
    </rPh>
    <rPh sb="3" eb="6">
      <t>フズイイ</t>
    </rPh>
    <rPh sb="6" eb="8">
      <t>ウンドウ</t>
    </rPh>
    <rPh sb="9" eb="10">
      <t>トモナ</t>
    </rPh>
    <rPh sb="11" eb="12">
      <t>ソウ</t>
    </rPh>
    <rPh sb="12" eb="14">
      <t>カノウ</t>
    </rPh>
    <phoneticPr fontId="2"/>
  </si>
  <si>
    <t>高岡聴覚総合支援学校</t>
    <rPh sb="0" eb="2">
      <t>タカオカ</t>
    </rPh>
    <rPh sb="2" eb="4">
      <t>チョウカク</t>
    </rPh>
    <rPh sb="4" eb="6">
      <t>ソウゴウ</t>
    </rPh>
    <rPh sb="6" eb="8">
      <t>シエン</t>
    </rPh>
    <rPh sb="8" eb="10">
      <t>ガッコウ</t>
    </rPh>
    <phoneticPr fontId="2"/>
  </si>
  <si>
    <t>その他走可能</t>
    <rPh sb="2" eb="3">
      <t>ホカ</t>
    </rPh>
    <rPh sb="3" eb="4">
      <t>ソウ</t>
    </rPh>
    <rPh sb="4" eb="6">
      <t>カノウ</t>
    </rPh>
    <phoneticPr fontId="2"/>
  </si>
  <si>
    <t>にいかわ総合支援学校</t>
    <rPh sb="4" eb="6">
      <t>ソウゴウ</t>
    </rPh>
    <rPh sb="6" eb="8">
      <t>シエン</t>
    </rPh>
    <rPh sb="8" eb="10">
      <t>ガッコウ</t>
    </rPh>
    <phoneticPr fontId="2"/>
  </si>
  <si>
    <t>視</t>
    <rPh sb="0" eb="1">
      <t>シ</t>
    </rPh>
    <phoneticPr fontId="2"/>
  </si>
  <si>
    <t>しらとり支援学校</t>
    <rPh sb="4" eb="6">
      <t>シエン</t>
    </rPh>
    <rPh sb="6" eb="8">
      <t>ガッコウ</t>
    </rPh>
    <phoneticPr fontId="2"/>
  </si>
  <si>
    <t>視覚障害</t>
    <rPh sb="0" eb="2">
      <t>シカク</t>
    </rPh>
    <rPh sb="2" eb="4">
      <t>ショウガイ</t>
    </rPh>
    <phoneticPr fontId="2"/>
  </si>
  <si>
    <t>視力０から0.01まで</t>
    <rPh sb="0" eb="2">
      <t>シリョク</t>
    </rPh>
    <phoneticPr fontId="2"/>
  </si>
  <si>
    <t>高岡支援学校</t>
    <rPh sb="0" eb="2">
      <t>タカオカ</t>
    </rPh>
    <rPh sb="2" eb="4">
      <t>シエン</t>
    </rPh>
    <rPh sb="4" eb="6">
      <t>ガッコウ</t>
    </rPh>
    <phoneticPr fontId="2"/>
  </si>
  <si>
    <t>聴</t>
    <rPh sb="0" eb="1">
      <t>チョウ</t>
    </rPh>
    <phoneticPr fontId="2"/>
  </si>
  <si>
    <t>その他の視覚障害</t>
    <rPh sb="2" eb="3">
      <t>ホカ</t>
    </rPh>
    <rPh sb="4" eb="6">
      <t>シカク</t>
    </rPh>
    <rPh sb="6" eb="8">
      <t>ショウガイ</t>
    </rPh>
    <phoneticPr fontId="2"/>
  </si>
  <si>
    <t>となみ総合支援学校</t>
    <rPh sb="3" eb="5">
      <t>ソウゴウ</t>
    </rPh>
    <rPh sb="5" eb="7">
      <t>シエン</t>
    </rPh>
    <rPh sb="7" eb="9">
      <t>ガッコウ</t>
    </rPh>
    <phoneticPr fontId="2"/>
  </si>
  <si>
    <t>知</t>
    <rPh sb="0" eb="1">
      <t>チ</t>
    </rPh>
    <phoneticPr fontId="2"/>
  </si>
  <si>
    <t>聴覚・平衡機能障害、
音声・言語・そしゃく
機能障害</t>
    <rPh sb="8" eb="9">
      <t>ガイ</t>
    </rPh>
    <rPh sb="25" eb="26">
      <t>ガイ</t>
    </rPh>
    <phoneticPr fontId="2"/>
  </si>
  <si>
    <t>聴覚障害</t>
    <rPh sb="0" eb="2">
      <t>チョウカク</t>
    </rPh>
    <rPh sb="2" eb="4">
      <t>ショウガイ</t>
    </rPh>
    <phoneticPr fontId="2"/>
  </si>
  <si>
    <t>となみ東支援学校</t>
    <rPh sb="3" eb="4">
      <t>ヒガシ</t>
    </rPh>
    <rPh sb="4" eb="6">
      <t>シエン</t>
    </rPh>
    <rPh sb="6" eb="8">
      <t>ガッコウ</t>
    </rPh>
    <phoneticPr fontId="2"/>
  </si>
  <si>
    <t>内</t>
    <rPh sb="0" eb="1">
      <t>ナイ</t>
    </rPh>
    <phoneticPr fontId="2"/>
  </si>
  <si>
    <t>富山総合支援学校</t>
    <rPh sb="0" eb="2">
      <t>トヤマ</t>
    </rPh>
    <rPh sb="2" eb="4">
      <t>ソウゴウ</t>
    </rPh>
    <rPh sb="4" eb="6">
      <t>シエン</t>
    </rPh>
    <rPh sb="6" eb="8">
      <t>ガッコウ</t>
    </rPh>
    <phoneticPr fontId="2"/>
  </si>
  <si>
    <t>知的障害</t>
    <rPh sb="0" eb="2">
      <t>チテキ</t>
    </rPh>
    <rPh sb="2" eb="4">
      <t>ショウガイ</t>
    </rPh>
    <phoneticPr fontId="2"/>
  </si>
  <si>
    <t>高志支援学校</t>
    <rPh sb="0" eb="1">
      <t>タカ</t>
    </rPh>
    <rPh sb="1" eb="2">
      <t>シ</t>
    </rPh>
    <rPh sb="2" eb="4">
      <t>シエン</t>
    </rPh>
    <rPh sb="4" eb="6">
      <t>ガッコウ</t>
    </rPh>
    <phoneticPr fontId="2"/>
  </si>
  <si>
    <t>内部障害</t>
    <rPh sb="0" eb="2">
      <t>ナイブ</t>
    </rPh>
    <rPh sb="2" eb="4">
      <t>ショウガイ</t>
    </rPh>
    <phoneticPr fontId="2"/>
  </si>
  <si>
    <t>ぼうこう又は直腸機能障害</t>
    <rPh sb="4" eb="5">
      <t>マタ</t>
    </rPh>
    <rPh sb="6" eb="8">
      <t>チョクチョウ</t>
    </rPh>
    <rPh sb="8" eb="10">
      <t>キノウ</t>
    </rPh>
    <rPh sb="10" eb="12">
      <t>ショウガイ</t>
    </rPh>
    <phoneticPr fontId="2"/>
  </si>
  <si>
    <t>高志こまどり分教室</t>
    <rPh sb="0" eb="2">
      <t>コシ</t>
    </rPh>
    <rPh sb="6" eb="7">
      <t>ブン</t>
    </rPh>
    <rPh sb="7" eb="9">
      <t>キョウシツ</t>
    </rPh>
    <phoneticPr fontId="2"/>
  </si>
  <si>
    <t>ふるさと支援学校</t>
    <rPh sb="4" eb="6">
      <t>シエン</t>
    </rPh>
    <rPh sb="6" eb="8">
      <t>ガッコウ</t>
    </rPh>
    <phoneticPr fontId="2"/>
  </si>
  <si>
    <t>富山高等支援学校</t>
    <rPh sb="0" eb="2">
      <t>トヤマ</t>
    </rPh>
    <rPh sb="2" eb="4">
      <t>コウトウ</t>
    </rPh>
    <rPh sb="4" eb="6">
      <t>シエン</t>
    </rPh>
    <rPh sb="6" eb="8">
      <t>ガッコウ</t>
    </rPh>
    <phoneticPr fontId="2"/>
  </si>
  <si>
    <t>高岡高等支援学校</t>
    <rPh sb="0" eb="2">
      <t>タカオカ</t>
    </rPh>
    <rPh sb="2" eb="4">
      <t>コウトウ</t>
    </rPh>
    <rPh sb="4" eb="6">
      <t>シエン</t>
    </rPh>
    <rPh sb="6" eb="8">
      <t>ガッコウ</t>
    </rPh>
    <phoneticPr fontId="2"/>
  </si>
  <si>
    <t>富大附属特別支援学校</t>
    <rPh sb="0" eb="2">
      <t>トミダイ</t>
    </rPh>
    <rPh sb="2" eb="4">
      <t>フゾク</t>
    </rPh>
    <rPh sb="4" eb="6">
      <t>トクベツ</t>
    </rPh>
    <rPh sb="6" eb="8">
      <t>シエン</t>
    </rPh>
    <rPh sb="8" eb="10">
      <t>ガッコウ</t>
    </rPh>
    <phoneticPr fontId="2"/>
  </si>
  <si>
    <t>こまどり支援学校</t>
    <rPh sb="4" eb="6">
      <t>シエン</t>
    </rPh>
    <rPh sb="6" eb="8">
      <t>ガッコウ</t>
    </rPh>
    <phoneticPr fontId="2"/>
  </si>
  <si>
    <t>工房あおの丘</t>
  </si>
  <si>
    <t>華のれん</t>
    <phoneticPr fontId="12"/>
  </si>
  <si>
    <t>にいかわ苑</t>
    <phoneticPr fontId="12"/>
  </si>
  <si>
    <t>黒部学園</t>
    <rPh sb="0" eb="2">
      <t>クロベ</t>
    </rPh>
    <rPh sb="2" eb="4">
      <t>ガクエン</t>
    </rPh>
    <phoneticPr fontId="2"/>
  </si>
  <si>
    <t>くろべ工房</t>
  </si>
  <si>
    <t>あいもと里山</t>
    <phoneticPr fontId="2"/>
  </si>
  <si>
    <t>つつじ苑</t>
  </si>
  <si>
    <t>わくわくファームきらり</t>
  </si>
  <si>
    <t>雷鳥苑</t>
  </si>
  <si>
    <t>新川会</t>
    <phoneticPr fontId="2"/>
  </si>
  <si>
    <t>愛和報恩会</t>
    <rPh sb="0" eb="2">
      <t>アイワ</t>
    </rPh>
    <rPh sb="2" eb="5">
      <t>ホウオンカイ</t>
    </rPh>
    <phoneticPr fontId="2"/>
  </si>
  <si>
    <t>高志ライフケアホーム</t>
  </si>
  <si>
    <t>高志ワークホーム</t>
  </si>
  <si>
    <t>ＳＯＮ富山</t>
    <rPh sb="3" eb="5">
      <t>トヤマ</t>
    </rPh>
    <phoneticPr fontId="2"/>
  </si>
  <si>
    <t>けやき苑</t>
    <phoneticPr fontId="2"/>
  </si>
  <si>
    <t>ひまわりの郷</t>
  </si>
  <si>
    <t>野積園</t>
  </si>
  <si>
    <t>セーナー苑</t>
    <phoneticPr fontId="2"/>
  </si>
  <si>
    <t>新生苑</t>
    <phoneticPr fontId="2"/>
  </si>
  <si>
    <t>自立サポートJam</t>
  </si>
  <si>
    <t>志貴野ホーム</t>
  </si>
  <si>
    <t>渓明園</t>
    <phoneticPr fontId="2"/>
  </si>
  <si>
    <t>砺波学園</t>
    <rPh sb="0" eb="2">
      <t>トナミ</t>
    </rPh>
    <rPh sb="2" eb="4">
      <t>ガクエン</t>
    </rPh>
    <phoneticPr fontId="12"/>
  </si>
  <si>
    <t>マーシ園</t>
    <phoneticPr fontId="2"/>
  </si>
  <si>
    <t>花椿</t>
    <phoneticPr fontId="2"/>
  </si>
  <si>
    <t>別紙１</t>
    <rPh sb="0" eb="2">
      <t>ベッシ</t>
    </rPh>
    <phoneticPr fontId="2"/>
  </si>
  <si>
    <t>別紙２</t>
    <rPh sb="0" eb="2">
      <t>ベッシ</t>
    </rPh>
    <phoneticPr fontId="12"/>
  </si>
  <si>
    <t>出　場　選　手　内　訳</t>
    <rPh sb="0" eb="1">
      <t>デ</t>
    </rPh>
    <rPh sb="2" eb="3">
      <t>バ</t>
    </rPh>
    <rPh sb="4" eb="5">
      <t>セン</t>
    </rPh>
    <rPh sb="6" eb="7">
      <t>テ</t>
    </rPh>
    <rPh sb="8" eb="9">
      <t>ナイ</t>
    </rPh>
    <rPh sb="10" eb="11">
      <t>ヤク</t>
    </rPh>
    <phoneticPr fontId="12"/>
  </si>
  <si>
    <t>　　　障害分類
年齢区分</t>
    <rPh sb="3" eb="5">
      <t>ショウガイ</t>
    </rPh>
    <rPh sb="5" eb="7">
      <t>ブンルイ</t>
    </rPh>
    <rPh sb="11" eb="13">
      <t>ネンレイ</t>
    </rPh>
    <rPh sb="13" eb="15">
      <t>クブン</t>
    </rPh>
    <phoneticPr fontId="12"/>
  </si>
  <si>
    <t>肢体不自由</t>
    <rPh sb="0" eb="2">
      <t>シタイ</t>
    </rPh>
    <rPh sb="2" eb="5">
      <t>フジユウ</t>
    </rPh>
    <phoneticPr fontId="12"/>
  </si>
  <si>
    <t>視覚障害</t>
    <rPh sb="0" eb="2">
      <t>シカク</t>
    </rPh>
    <rPh sb="2" eb="4">
      <t>ショウガイ</t>
    </rPh>
    <phoneticPr fontId="12"/>
  </si>
  <si>
    <t>聴覚障害</t>
    <rPh sb="0" eb="2">
      <t>チョウカク</t>
    </rPh>
    <phoneticPr fontId="12"/>
  </si>
  <si>
    <t>身体障害　　　　　　　　計</t>
    <rPh sb="0" eb="2">
      <t>シンタイ</t>
    </rPh>
    <rPh sb="2" eb="4">
      <t>ショウガイ</t>
    </rPh>
    <rPh sb="12" eb="13">
      <t>ケイ</t>
    </rPh>
    <phoneticPr fontId="12"/>
  </si>
  <si>
    <t>　　障害分類
年齢区分</t>
    <rPh sb="2" eb="4">
      <t>ショウガイ</t>
    </rPh>
    <rPh sb="4" eb="6">
      <t>ブンルイ</t>
    </rPh>
    <rPh sb="10" eb="12">
      <t>ネンレイ</t>
    </rPh>
    <rPh sb="12" eb="14">
      <t>クブン</t>
    </rPh>
    <phoneticPr fontId="12"/>
  </si>
  <si>
    <t>知的障害</t>
    <rPh sb="0" eb="2">
      <t>チテキ</t>
    </rPh>
    <rPh sb="2" eb="4">
      <t>ショウガイ</t>
    </rPh>
    <phoneticPr fontId="12"/>
  </si>
  <si>
    <t>オープン</t>
    <phoneticPr fontId="12"/>
  </si>
  <si>
    <t>１部</t>
    <rPh sb="1" eb="2">
      <t>ブ</t>
    </rPh>
    <phoneticPr fontId="12"/>
  </si>
  <si>
    <t>男子</t>
    <rPh sb="0" eb="2">
      <t>ダンシ</t>
    </rPh>
    <phoneticPr fontId="12"/>
  </si>
  <si>
    <t>女子</t>
    <rPh sb="0" eb="2">
      <t>ジョシ</t>
    </rPh>
    <phoneticPr fontId="12"/>
  </si>
  <si>
    <t>少年</t>
    <rPh sb="0" eb="2">
      <t>ショウネン</t>
    </rPh>
    <phoneticPr fontId="12"/>
  </si>
  <si>
    <t>小計</t>
    <rPh sb="0" eb="2">
      <t>ショウケイ</t>
    </rPh>
    <phoneticPr fontId="12"/>
  </si>
  <si>
    <t>２部</t>
    <rPh sb="1" eb="2">
      <t>ブ</t>
    </rPh>
    <phoneticPr fontId="12"/>
  </si>
  <si>
    <t>青年</t>
    <rPh sb="0" eb="2">
      <t>セイネン</t>
    </rPh>
    <phoneticPr fontId="12"/>
  </si>
  <si>
    <t>小計</t>
  </si>
  <si>
    <t>壮年</t>
    <rPh sb="0" eb="2">
      <t>ソウネン</t>
    </rPh>
    <phoneticPr fontId="12"/>
  </si>
  <si>
    <t>合計</t>
    <rPh sb="0" eb="2">
      <t>ゴウケイ</t>
    </rPh>
    <phoneticPr fontId="12"/>
  </si>
  <si>
    <t>総計</t>
    <rPh sb="0" eb="2">
      <t>ソウケイ</t>
    </rPh>
    <phoneticPr fontId="12"/>
  </si>
  <si>
    <t>は、直接入力してください。</t>
    <rPh sb="2" eb="4">
      <t>チョクセツ</t>
    </rPh>
    <rPh sb="4" eb="6">
      <t>ニュウリョク</t>
    </rPh>
    <phoneticPr fontId="2"/>
  </si>
  <si>
    <t>は、プルダウンより選択して入力してください。</t>
    <rPh sb="9" eb="11">
      <t>センタク</t>
    </rPh>
    <rPh sb="13" eb="15">
      <t>ニュウリョク</t>
    </rPh>
    <phoneticPr fontId="2"/>
  </si>
  <si>
    <t>プルダウン内に必要な項目がない場合は、直接入力してください。</t>
    <rPh sb="5" eb="6">
      <t>ナイ</t>
    </rPh>
    <rPh sb="7" eb="9">
      <t>ヒツヨウ</t>
    </rPh>
    <rPh sb="10" eb="12">
      <t>コウモク</t>
    </rPh>
    <rPh sb="15" eb="17">
      <t>バアイ</t>
    </rPh>
    <rPh sb="19" eb="21">
      <t>チョクセツ</t>
    </rPh>
    <rPh sb="21" eb="23">
      <t>ニュウリョク</t>
    </rPh>
    <phoneticPr fontId="2"/>
  </si>
  <si>
    <t>選手１名につき、１行で記入してください。</t>
    <rPh sb="0" eb="2">
      <t>センシュ</t>
    </rPh>
    <rPh sb="3" eb="4">
      <t>メイ</t>
    </rPh>
    <rPh sb="9" eb="10">
      <t>ギョウ</t>
    </rPh>
    <rPh sb="11" eb="13">
      <t>キニュウ</t>
    </rPh>
    <phoneticPr fontId="2"/>
  </si>
  <si>
    <t>①所属</t>
    <rPh sb="1" eb="3">
      <t>ショゾク</t>
    </rPh>
    <phoneticPr fontId="2"/>
  </si>
  <si>
    <t>②氏名、フリガナ</t>
    <rPh sb="1" eb="3">
      <t>シメイ</t>
    </rPh>
    <phoneticPr fontId="2"/>
  </si>
  <si>
    <t>③性別</t>
    <rPh sb="1" eb="3">
      <t>セイベツ</t>
    </rPh>
    <phoneticPr fontId="2"/>
  </si>
  <si>
    <t>④年齢</t>
    <rPh sb="1" eb="3">
      <t>ネンレイ</t>
    </rPh>
    <phoneticPr fontId="2"/>
  </si>
  <si>
    <t>⑤障害区分</t>
    <rPh sb="1" eb="3">
      <t>ショウガイ</t>
    </rPh>
    <rPh sb="3" eb="5">
      <t>クブン</t>
    </rPh>
    <phoneticPr fontId="2"/>
  </si>
  <si>
    <t>⑥年齢区分</t>
    <rPh sb="1" eb="3">
      <t>ネンレイ</t>
    </rPh>
    <rPh sb="3" eb="5">
      <t>クブン</t>
    </rPh>
    <phoneticPr fontId="2"/>
  </si>
  <si>
    <t>⑦所属</t>
    <rPh sb="1" eb="3">
      <t>ショゾク</t>
    </rPh>
    <phoneticPr fontId="2"/>
  </si>
  <si>
    <t>⑧種目</t>
    <rPh sb="1" eb="3">
      <t>シュモク</t>
    </rPh>
    <phoneticPr fontId="2"/>
  </si>
  <si>
    <t>⑨特記事項</t>
    <rPh sb="1" eb="5">
      <t>トッキジコウ</t>
    </rPh>
    <phoneticPr fontId="2"/>
  </si>
  <si>
    <t>⑩手帳有無、障害の種別</t>
    <rPh sb="1" eb="3">
      <t>テチョウ</t>
    </rPh>
    <rPh sb="3" eb="5">
      <t>ウム</t>
    </rPh>
    <rPh sb="6" eb="8">
      <t>ショウガイ</t>
    </rPh>
    <rPh sb="9" eb="11">
      <t>シュベツ</t>
    </rPh>
    <phoneticPr fontId="2"/>
  </si>
  <si>
    <t>⑪障害名</t>
    <rPh sb="1" eb="3">
      <t>ショウガイ</t>
    </rPh>
    <rPh sb="3" eb="4">
      <t>メイ</t>
    </rPh>
    <phoneticPr fontId="2"/>
  </si>
  <si>
    <t>⑫全国大会出場希望</t>
    <rPh sb="1" eb="3">
      <t>ゼンコク</t>
    </rPh>
    <rPh sb="3" eb="5">
      <t>タイカイ</t>
    </rPh>
    <rPh sb="5" eb="7">
      <t>シュツジョウ</t>
    </rPh>
    <rPh sb="7" eb="9">
      <t>キボウ</t>
    </rPh>
    <phoneticPr fontId="2"/>
  </si>
  <si>
    <t>⑬備考</t>
    <rPh sb="1" eb="3">
      <t>ビコウ</t>
    </rPh>
    <phoneticPr fontId="2"/>
  </si>
  <si>
    <t>４月１日以降、所属が変わる場合（卒業生等）は備考欄に卒業予定と記入してください。</t>
    <phoneticPr fontId="2"/>
  </si>
  <si>
    <t>内部障害</t>
    <rPh sb="0" eb="2">
      <t>ナイブ</t>
    </rPh>
    <rPh sb="2" eb="4">
      <t>ショウガイ</t>
    </rPh>
    <phoneticPr fontId="12"/>
  </si>
  <si>
    <t>申込責任者名</t>
    <rPh sb="0" eb="2">
      <t>モウシコミ</t>
    </rPh>
    <rPh sb="2" eb="5">
      <t>セキニンシャ</t>
    </rPh>
    <rPh sb="5" eb="6">
      <t>メイ</t>
    </rPh>
    <phoneticPr fontId="12"/>
  </si>
  <si>
    <t>所　　　　　　属</t>
    <rPh sb="0" eb="1">
      <t>ショ</t>
    </rPh>
    <rPh sb="7" eb="8">
      <t>ゾク</t>
    </rPh>
    <phoneticPr fontId="12"/>
  </si>
  <si>
    <t>E-mail</t>
    <phoneticPr fontId="12"/>
  </si>
  <si>
    <t>　　　　　　　　　　　　　　　　　　　　　　</t>
    <phoneticPr fontId="2"/>
  </si>
  <si>
    <t>脳原性麻痺以外で
車いす常用、使用</t>
    <rPh sb="0" eb="1">
      <t>ノウ</t>
    </rPh>
    <rPh sb="1" eb="2">
      <t>ゲン</t>
    </rPh>
    <rPh sb="2" eb="3">
      <t>セイ</t>
    </rPh>
    <rPh sb="3" eb="5">
      <t>マヒ</t>
    </rPh>
    <rPh sb="5" eb="7">
      <t>イガイ</t>
    </rPh>
    <rPh sb="9" eb="10">
      <t>クルマ</t>
    </rPh>
    <rPh sb="12" eb="14">
      <t>ジョウヨウ</t>
    </rPh>
    <rPh sb="15" eb="17">
      <t>シヨウ</t>
    </rPh>
    <phoneticPr fontId="2"/>
  </si>
  <si>
    <t>聴覚・平衡機能障害、音声・言語機能障害、そしゃく機能障害</t>
    <rPh sb="0" eb="2">
      <t>チョウカク</t>
    </rPh>
    <rPh sb="3" eb="5">
      <t>ヘイコウ</t>
    </rPh>
    <rPh sb="5" eb="7">
      <t>キノウ</t>
    </rPh>
    <rPh sb="7" eb="9">
      <t>ショウガイ</t>
    </rPh>
    <rPh sb="10" eb="12">
      <t>オンセイ</t>
    </rPh>
    <rPh sb="13" eb="15">
      <t>ゲンゴ</t>
    </rPh>
    <rPh sb="15" eb="17">
      <t>キノウ</t>
    </rPh>
    <rPh sb="17" eb="19">
      <t>ショウガイ</t>
    </rPh>
    <rPh sb="24" eb="26">
      <t>キノウ</t>
    </rPh>
    <rPh sb="26" eb="28">
      <t>ショウガイ</t>
    </rPh>
    <phoneticPr fontId="2"/>
  </si>
  <si>
    <t>立幅跳</t>
    <rPh sb="0" eb="1">
      <t>タ</t>
    </rPh>
    <rPh sb="1" eb="2">
      <t>ハバ</t>
    </rPh>
    <rPh sb="2" eb="3">
      <t>ト</t>
    </rPh>
    <phoneticPr fontId="2"/>
  </si>
  <si>
    <t>砲丸投</t>
    <rPh sb="0" eb="3">
      <t>ホウガンナ</t>
    </rPh>
    <phoneticPr fontId="2"/>
  </si>
  <si>
    <t>ビーンバッグ投</t>
    <rPh sb="6" eb="7">
      <t>トウ</t>
    </rPh>
    <phoneticPr fontId="2"/>
  </si>
  <si>
    <t>ジャベリック
スロー</t>
    <phoneticPr fontId="2"/>
  </si>
  <si>
    <t>4×100m
リレー</t>
    <phoneticPr fontId="2"/>
  </si>
  <si>
    <t>区分</t>
    <rPh sb="0" eb="2">
      <t>クブン</t>
    </rPh>
    <phoneticPr fontId="2"/>
  </si>
  <si>
    <t>両前腕切断又は、片前腕及び
片上腕切断 両上肢不完全</t>
    <rPh sb="0" eb="1">
      <t>リョウ</t>
    </rPh>
    <rPh sb="1" eb="2">
      <t>マエ</t>
    </rPh>
    <rPh sb="2" eb="3">
      <t>ウデ</t>
    </rPh>
    <rPh sb="3" eb="5">
      <t>セツダン</t>
    </rPh>
    <rPh sb="5" eb="6">
      <t>マタ</t>
    </rPh>
    <rPh sb="8" eb="9">
      <t>カタ</t>
    </rPh>
    <rPh sb="9" eb="10">
      <t>マエ</t>
    </rPh>
    <rPh sb="10" eb="11">
      <t>ウデ</t>
    </rPh>
    <rPh sb="11" eb="12">
      <t>オヨ</t>
    </rPh>
    <rPh sb="14" eb="15">
      <t>カタ</t>
    </rPh>
    <rPh sb="15" eb="17">
      <t>ジョウワン</t>
    </rPh>
    <rPh sb="17" eb="19">
      <t>セツダン</t>
    </rPh>
    <rPh sb="20" eb="21">
      <t>リョウ</t>
    </rPh>
    <rPh sb="21" eb="23">
      <t>ジョウシ</t>
    </rPh>
    <rPh sb="23" eb="26">
      <t>フカンゼン</t>
    </rPh>
    <phoneticPr fontId="2"/>
  </si>
  <si>
    <t>①</t>
    <phoneticPr fontId="2"/>
  </si>
  <si>
    <t>②</t>
    <phoneticPr fontId="2"/>
  </si>
  <si>
    <t>②</t>
    <phoneticPr fontId="2"/>
  </si>
  <si>
    <t>③</t>
    <phoneticPr fontId="2"/>
  </si>
  <si>
    <t>③</t>
    <phoneticPr fontId="2"/>
  </si>
  <si>
    <t>④</t>
    <phoneticPr fontId="2"/>
  </si>
  <si>
    <t>⑤</t>
    <phoneticPr fontId="2"/>
  </si>
  <si>
    <t>⑤</t>
    <phoneticPr fontId="2"/>
  </si>
  <si>
    <t>⑤</t>
    <phoneticPr fontId="2"/>
  </si>
  <si>
    <t>⑧</t>
    <phoneticPr fontId="2"/>
  </si>
  <si>
    <t>⑨</t>
    <phoneticPr fontId="2"/>
  </si>
  <si>
    <t>⑩</t>
    <phoneticPr fontId="2"/>
  </si>
  <si>
    <t>⑪</t>
    <phoneticPr fontId="2"/>
  </si>
  <si>
    <t>⑬</t>
    <phoneticPr fontId="2"/>
  </si>
  <si>
    <t>⑭</t>
    <phoneticPr fontId="2"/>
  </si>
  <si>
    <t>⑥</t>
    <phoneticPr fontId="2"/>
  </si>
  <si>
    <t>⑨</t>
    <phoneticPr fontId="2"/>
  </si>
  <si>
    <t>⑨</t>
    <phoneticPr fontId="2"/>
  </si>
  <si>
    <t>⑩</t>
    <phoneticPr fontId="2"/>
  </si>
  <si>
    <t>⑪</t>
    <phoneticPr fontId="2"/>
  </si>
  <si>
    <t>⑫</t>
    <phoneticPr fontId="2"/>
  </si>
  <si>
    <t>⑬</t>
    <phoneticPr fontId="2"/>
  </si>
  <si>
    <t>⑭</t>
    <phoneticPr fontId="2"/>
  </si>
  <si>
    <t>⑫</t>
    <phoneticPr fontId="2"/>
  </si>
  <si>
    <t>⑮</t>
    <phoneticPr fontId="2"/>
  </si>
  <si>
    <t>　</t>
    <phoneticPr fontId="2"/>
  </si>
  <si>
    <t>　</t>
    <phoneticPr fontId="2"/>
  </si>
  <si>
    <t>⑩</t>
    <phoneticPr fontId="2"/>
  </si>
  <si>
    <t>⑪</t>
    <phoneticPr fontId="2"/>
  </si>
  <si>
    <t>⑦</t>
    <phoneticPr fontId="2"/>
  </si>
  <si>
    <t>⑥</t>
    <phoneticPr fontId="2"/>
  </si>
  <si>
    <t>⑥</t>
    <phoneticPr fontId="2"/>
  </si>
  <si>
    <t>⑤</t>
    <phoneticPr fontId="2"/>
  </si>
  <si>
    <t>脳原性麻痺以外
車いす使用</t>
    <rPh sb="0" eb="1">
      <t>ノウ</t>
    </rPh>
    <rPh sb="1" eb="2">
      <t>ゲン</t>
    </rPh>
    <rPh sb="2" eb="3">
      <t>セイ</t>
    </rPh>
    <rPh sb="3" eb="5">
      <t>マヒ</t>
    </rPh>
    <rPh sb="5" eb="7">
      <t>イガイ</t>
    </rPh>
    <rPh sb="12" eb="14">
      <t>シヨウ</t>
    </rPh>
    <phoneticPr fontId="2"/>
  </si>
  <si>
    <t>その他車いす使用</t>
    <rPh sb="2" eb="3">
      <t>ホカ</t>
    </rPh>
    <phoneticPr fontId="2"/>
  </si>
  <si>
    <t>四肢麻痺で車いす使用</t>
    <rPh sb="0" eb="2">
      <t>シシ</t>
    </rPh>
    <rPh sb="2" eb="4">
      <t>マヒ</t>
    </rPh>
    <rPh sb="8" eb="10">
      <t>シヨウ</t>
    </rPh>
    <phoneticPr fontId="2"/>
  </si>
  <si>
    <t>片上下肢で車いす使用</t>
    <rPh sb="0" eb="1">
      <t>カタ</t>
    </rPh>
    <rPh sb="1" eb="4">
      <t>ジョウカシ</t>
    </rPh>
    <rPh sb="8" eb="10">
      <t>シヨウ</t>
    </rPh>
    <phoneticPr fontId="2"/>
  </si>
  <si>
    <t>上肢で車いす使用</t>
    <rPh sb="0" eb="2">
      <t>ジョウシ</t>
    </rPh>
    <rPh sb="6" eb="8">
      <t>シヨウ</t>
    </rPh>
    <phoneticPr fontId="2"/>
  </si>
  <si>
    <t>電動車いす常用</t>
    <rPh sb="0" eb="2">
      <t>デンドウ</t>
    </rPh>
    <rPh sb="5" eb="7">
      <t>ジョウヨウ</t>
    </rPh>
    <phoneticPr fontId="2"/>
  </si>
  <si>
    <t>片駆</t>
    <rPh sb="0" eb="1">
      <t>カタ</t>
    </rPh>
    <rPh sb="1" eb="2">
      <t>ク</t>
    </rPh>
    <phoneticPr fontId="2"/>
  </si>
  <si>
    <t>足駆</t>
    <rPh sb="0" eb="1">
      <t>アシ</t>
    </rPh>
    <rPh sb="1" eb="2">
      <t>ク</t>
    </rPh>
    <phoneticPr fontId="2"/>
  </si>
  <si>
    <t>電動</t>
    <rPh sb="0" eb="2">
      <t>デンドウ</t>
    </rPh>
    <phoneticPr fontId="2"/>
  </si>
  <si>
    <t>障害区分24 又は 25 の競争種目(50m以外）で、伴走者を同伴</t>
    <rPh sb="0" eb="4">
      <t>ショウガイクブン</t>
    </rPh>
    <rPh sb="7" eb="8">
      <t>マタ</t>
    </rPh>
    <rPh sb="14" eb="18">
      <t>キョウソウシュモク</t>
    </rPh>
    <rPh sb="22" eb="24">
      <t>イガイ</t>
    </rPh>
    <rPh sb="27" eb="30">
      <t>バンソウシャ</t>
    </rPh>
    <rPh sb="31" eb="33">
      <t>ドウハン</t>
    </rPh>
    <phoneticPr fontId="2"/>
  </si>
  <si>
    <t>障害区分24 又は 25 のフィールド競技で、競技役員による音源の援助を希望</t>
    <rPh sb="19" eb="21">
      <t>キョウギ</t>
    </rPh>
    <rPh sb="23" eb="27">
      <t>キョウギヤクイン</t>
    </rPh>
    <rPh sb="30" eb="32">
      <t>オンゲン</t>
    </rPh>
    <rPh sb="33" eb="35">
      <t>エンジョ</t>
    </rPh>
    <rPh sb="36" eb="38">
      <t>キボウ</t>
    </rPh>
    <phoneticPr fontId="2"/>
  </si>
  <si>
    <t>特段の理由により競技場内に同伴する介助者の入場を希望</t>
    <rPh sb="0" eb="2">
      <t>トクダン</t>
    </rPh>
    <rPh sb="3" eb="5">
      <t>リユウ</t>
    </rPh>
    <rPh sb="8" eb="12">
      <t>キョウギジョウナイ</t>
    </rPh>
    <rPh sb="13" eb="15">
      <t>ドウハン</t>
    </rPh>
    <rPh sb="17" eb="20">
      <t>カイジョシャ</t>
    </rPh>
    <rPh sb="21" eb="23">
      <t>ニュウジョウ</t>
    </rPh>
    <rPh sb="24" eb="26">
      <t>キボウ</t>
    </rPh>
    <phoneticPr fontId="2"/>
  </si>
  <si>
    <t>両手駆動で車いすを使用</t>
    <rPh sb="0" eb="2">
      <t>リョウテ</t>
    </rPh>
    <rPh sb="2" eb="4">
      <t>クドウ</t>
    </rPh>
    <rPh sb="5" eb="6">
      <t>クルマ</t>
    </rPh>
    <rPh sb="9" eb="11">
      <t>シヨウ</t>
    </rPh>
    <phoneticPr fontId="2"/>
  </si>
  <si>
    <t>片手駆動で車いすを使用</t>
    <rPh sb="0" eb="2">
      <t>カタテ</t>
    </rPh>
    <rPh sb="2" eb="4">
      <t>クドウ</t>
    </rPh>
    <rPh sb="5" eb="6">
      <t>クルマ</t>
    </rPh>
    <rPh sb="9" eb="11">
      <t>シヨウ</t>
    </rPh>
    <phoneticPr fontId="2"/>
  </si>
  <si>
    <t>足駆動で車いすを使用(前向・後向・手と足の併用を含む）</t>
    <rPh sb="0" eb="3">
      <t>アシクドウ</t>
    </rPh>
    <rPh sb="4" eb="5">
      <t>クルマ</t>
    </rPh>
    <rPh sb="8" eb="10">
      <t>シヨウ</t>
    </rPh>
    <rPh sb="11" eb="13">
      <t>マエム</t>
    </rPh>
    <rPh sb="14" eb="15">
      <t>ウシ</t>
    </rPh>
    <rPh sb="15" eb="16">
      <t>ム</t>
    </rPh>
    <rPh sb="17" eb="18">
      <t>テ</t>
    </rPh>
    <rPh sb="19" eb="20">
      <t>アシ</t>
    </rPh>
    <rPh sb="21" eb="23">
      <t>ヘイヨウ</t>
    </rPh>
    <rPh sb="24" eb="25">
      <t>フク</t>
    </rPh>
    <phoneticPr fontId="2"/>
  </si>
  <si>
    <t>電動車いすを使用</t>
    <rPh sb="0" eb="2">
      <t>デンドウ</t>
    </rPh>
    <rPh sb="2" eb="3">
      <t>クルマ</t>
    </rPh>
    <rPh sb="6" eb="8">
      <t>シヨウ</t>
    </rPh>
    <phoneticPr fontId="2"/>
  </si>
  <si>
    <t>投てき</t>
    <rPh sb="0" eb="1">
      <t>トウ</t>
    </rPh>
    <phoneticPr fontId="2"/>
  </si>
  <si>
    <t>富山県障害者スポーツ大会(陸上競技会）大会競技・種目一覧表</t>
    <rPh sb="0" eb="3">
      <t>トヤマケン</t>
    </rPh>
    <rPh sb="3" eb="6">
      <t>ショウガイシャ</t>
    </rPh>
    <rPh sb="10" eb="12">
      <t>タイカイ</t>
    </rPh>
    <rPh sb="13" eb="15">
      <t>リクジョウ</t>
    </rPh>
    <rPh sb="15" eb="17">
      <t>キョウギ</t>
    </rPh>
    <rPh sb="17" eb="18">
      <t>カイ</t>
    </rPh>
    <rPh sb="19" eb="23">
      <t>タイカイキョウギ</t>
    </rPh>
    <rPh sb="24" eb="26">
      <t>シュモク</t>
    </rPh>
    <rPh sb="26" eb="28">
      <t>イチラン</t>
    </rPh>
    <rPh sb="28" eb="29">
      <t>ヒョウ</t>
    </rPh>
    <phoneticPr fontId="2"/>
  </si>
  <si>
    <t>跳　躍</t>
    <rPh sb="0" eb="1">
      <t>チョウ</t>
    </rPh>
    <rPh sb="2" eb="3">
      <t>ヤク</t>
    </rPh>
    <phoneticPr fontId="2"/>
  </si>
  <si>
    <t>競　争</t>
    <rPh sb="0" eb="1">
      <t>セリ</t>
    </rPh>
    <rPh sb="2" eb="3">
      <t>ソウ</t>
    </rPh>
    <phoneticPr fontId="2"/>
  </si>
  <si>
    <t>手部切断 片前腕切断又は、片上肢不完全　片上腕切断又は、片上肢不完全</t>
    <rPh sb="0" eb="1">
      <t>テ</t>
    </rPh>
    <rPh sb="1" eb="2">
      <t>ブ</t>
    </rPh>
    <rPh sb="2" eb="4">
      <t>セツダン</t>
    </rPh>
    <rPh sb="5" eb="6">
      <t>カタ</t>
    </rPh>
    <rPh sb="6" eb="7">
      <t>マエ</t>
    </rPh>
    <rPh sb="7" eb="8">
      <t>ウデ</t>
    </rPh>
    <rPh sb="8" eb="10">
      <t>セツダン</t>
    </rPh>
    <rPh sb="10" eb="11">
      <t>マタ</t>
    </rPh>
    <rPh sb="13" eb="14">
      <t>カタ</t>
    </rPh>
    <rPh sb="14" eb="16">
      <t>ジョウシ</t>
    </rPh>
    <rPh sb="16" eb="19">
      <t>フカンゼン</t>
    </rPh>
    <rPh sb="20" eb="21">
      <t>カタ</t>
    </rPh>
    <rPh sb="21" eb="23">
      <t>ジョウワン</t>
    </rPh>
    <rPh sb="23" eb="25">
      <t>セツダン</t>
    </rPh>
    <rPh sb="25" eb="26">
      <t>マタ</t>
    </rPh>
    <rPh sb="28" eb="29">
      <t>カタ</t>
    </rPh>
    <rPh sb="29" eb="31">
      <t>ジョウシ</t>
    </rPh>
    <rPh sb="31" eb="34">
      <t>フカンゼン</t>
    </rPh>
    <phoneticPr fontId="2"/>
  </si>
  <si>
    <r>
      <t xml:space="preserve">脳原性麻痺
</t>
    </r>
    <r>
      <rPr>
        <sz val="8"/>
        <color theme="1"/>
        <rFont val="ＭＳ Ｐ明朝"/>
        <family val="1"/>
        <charset val="128"/>
      </rPr>
      <t>（脳性麻痺、脳血管疾患、脳外傷等）</t>
    </r>
    <rPh sb="7" eb="9">
      <t>ノウセイ</t>
    </rPh>
    <rPh sb="9" eb="11">
      <t>マヒ</t>
    </rPh>
    <rPh sb="12" eb="13">
      <t>ノウ</t>
    </rPh>
    <rPh sb="13" eb="15">
      <t>ケッカン</t>
    </rPh>
    <rPh sb="15" eb="17">
      <t>シッカン</t>
    </rPh>
    <rPh sb="18" eb="19">
      <t>ノウ</t>
    </rPh>
    <rPh sb="19" eb="20">
      <t>ソト</t>
    </rPh>
    <rPh sb="20" eb="21">
      <t>キズ</t>
    </rPh>
    <rPh sb="21" eb="22">
      <t>トウ</t>
    </rPh>
    <phoneticPr fontId="2"/>
  </si>
  <si>
    <t>内部障害</t>
    <rPh sb="0" eb="2">
      <t>ナイブ</t>
    </rPh>
    <rPh sb="2" eb="4">
      <t>ショウガイ</t>
    </rPh>
    <phoneticPr fontId="2"/>
  </si>
  <si>
    <t>※競技は、男女別・年齢区分別に行う。</t>
    <rPh sb="1" eb="3">
      <t>キョウギ</t>
    </rPh>
    <rPh sb="5" eb="8">
      <t>ダンジョベツ</t>
    </rPh>
    <rPh sb="9" eb="14">
      <t>ネンレイクブンベツ</t>
    </rPh>
    <rPh sb="15" eb="16">
      <t>オコナ</t>
    </rPh>
    <phoneticPr fontId="2"/>
  </si>
  <si>
    <r>
      <t>富山県代表として選考された場合で、全国大会に出場可能な方は、「○」を</t>
    </r>
    <r>
      <rPr>
        <b/>
        <sz val="11"/>
        <color rgb="FF0000FF"/>
        <rFont val="ＭＳ Ｐゴシック"/>
        <family val="3"/>
        <charset val="128"/>
      </rPr>
      <t>選択</t>
    </r>
    <r>
      <rPr>
        <sz val="11"/>
        <rFont val="ＭＳ Ｐゴシック"/>
        <family val="3"/>
        <charset val="128"/>
      </rPr>
      <t>してください。</t>
    </r>
    <rPh sb="0" eb="3">
      <t>トヤマケン</t>
    </rPh>
    <rPh sb="3" eb="5">
      <t>ダイヒョウ</t>
    </rPh>
    <rPh sb="8" eb="10">
      <t>センコウ</t>
    </rPh>
    <rPh sb="13" eb="15">
      <t>バアイ</t>
    </rPh>
    <rPh sb="17" eb="19">
      <t>ゼンコク</t>
    </rPh>
    <rPh sb="19" eb="21">
      <t>タイカイ</t>
    </rPh>
    <rPh sb="22" eb="24">
      <t>シュツジョウ</t>
    </rPh>
    <rPh sb="24" eb="26">
      <t>カノウ</t>
    </rPh>
    <rPh sb="27" eb="28">
      <t>カタ</t>
    </rPh>
    <rPh sb="34" eb="36">
      <t>センタク</t>
    </rPh>
    <phoneticPr fontId="2"/>
  </si>
  <si>
    <r>
      <rPr>
        <b/>
        <sz val="11"/>
        <color rgb="FF0000FF"/>
        <rFont val="ＭＳ Ｐゴシック"/>
        <family val="3"/>
        <charset val="128"/>
      </rPr>
      <t>選択</t>
    </r>
    <r>
      <rPr>
        <sz val="11"/>
        <color theme="1"/>
        <rFont val="ＭＳ Ｐゴシック"/>
        <family val="3"/>
        <charset val="128"/>
      </rPr>
      <t>してください。</t>
    </r>
    <rPh sb="0" eb="2">
      <t>センタク</t>
    </rPh>
    <phoneticPr fontId="2"/>
  </si>
  <si>
    <r>
      <t>「年齢区分表」を参考にして、該当項目を</t>
    </r>
    <r>
      <rPr>
        <b/>
        <sz val="11"/>
        <color rgb="FF0000FF"/>
        <rFont val="ＭＳ Ｐゴシック"/>
        <family val="3"/>
        <charset val="128"/>
      </rPr>
      <t>選択</t>
    </r>
    <r>
      <rPr>
        <sz val="11"/>
        <color theme="1"/>
        <rFont val="ＭＳ Ｐゴシック"/>
        <family val="3"/>
        <charset val="128"/>
      </rPr>
      <t>してください。</t>
    </r>
    <r>
      <rPr>
        <sz val="11"/>
        <color rgb="FFFF0000"/>
        <rFont val="ＭＳ Ｐゴシック"/>
        <family val="3"/>
        <charset val="128"/>
      </rPr>
      <t>（身体障害者と知的障害者の区分が異なります。）</t>
    </r>
    <rPh sb="1" eb="3">
      <t>ネンレイ</t>
    </rPh>
    <rPh sb="3" eb="5">
      <t>クブン</t>
    </rPh>
    <rPh sb="5" eb="6">
      <t>ヒョウ</t>
    </rPh>
    <rPh sb="8" eb="10">
      <t>サンコウ</t>
    </rPh>
    <rPh sb="14" eb="16">
      <t>ガイトウ</t>
    </rPh>
    <rPh sb="16" eb="18">
      <t>コウモク</t>
    </rPh>
    <rPh sb="19" eb="21">
      <t>センタク</t>
    </rPh>
    <rPh sb="29" eb="31">
      <t>シンタイ</t>
    </rPh>
    <rPh sb="31" eb="34">
      <t>ショウガイシャ</t>
    </rPh>
    <rPh sb="35" eb="37">
      <t>チテキ</t>
    </rPh>
    <rPh sb="37" eb="40">
      <t>ショウガイシャ</t>
    </rPh>
    <rPh sb="41" eb="43">
      <t>クブン</t>
    </rPh>
    <rPh sb="44" eb="45">
      <t>コト</t>
    </rPh>
    <phoneticPr fontId="2"/>
  </si>
  <si>
    <r>
      <t>①で記入した「所属名」が自動で入りますが、変更の必要があるときは、プルダウンから</t>
    </r>
    <r>
      <rPr>
        <b/>
        <sz val="11"/>
        <color rgb="FF0000FF"/>
        <rFont val="ＭＳ Ｐゴシック"/>
        <family val="3"/>
        <charset val="128"/>
      </rPr>
      <t>選択（入力）</t>
    </r>
    <r>
      <rPr>
        <sz val="11"/>
        <color theme="1"/>
        <rFont val="ＭＳ Ｐゴシック"/>
        <family val="3"/>
        <charset val="128"/>
      </rPr>
      <t>してください。</t>
    </r>
    <rPh sb="2" eb="4">
      <t>キニュウ</t>
    </rPh>
    <rPh sb="7" eb="9">
      <t>ショゾク</t>
    </rPh>
    <rPh sb="9" eb="10">
      <t>メイ</t>
    </rPh>
    <rPh sb="12" eb="14">
      <t>ジドウ</t>
    </rPh>
    <rPh sb="15" eb="16">
      <t>ハイ</t>
    </rPh>
    <rPh sb="21" eb="23">
      <t>ヘンコウ</t>
    </rPh>
    <rPh sb="24" eb="26">
      <t>ヒツヨウ</t>
    </rPh>
    <rPh sb="40" eb="42">
      <t>センタク</t>
    </rPh>
    <rPh sb="43" eb="45">
      <t>ニュウリョク</t>
    </rPh>
    <phoneticPr fontId="2"/>
  </si>
  <si>
    <r>
      <t>「有」、「○種○級」、「A」「B」を</t>
    </r>
    <r>
      <rPr>
        <b/>
        <sz val="11"/>
        <color rgb="FF0000FF"/>
        <rFont val="ＭＳ Ｐゴシック"/>
        <family val="3"/>
        <charset val="128"/>
      </rPr>
      <t>選択</t>
    </r>
    <r>
      <rPr>
        <sz val="11"/>
        <color theme="1"/>
        <rFont val="ＭＳ Ｐゴシック"/>
        <family val="3"/>
        <charset val="128"/>
      </rPr>
      <t>してください。</t>
    </r>
    <rPh sb="1" eb="2">
      <t>アリ</t>
    </rPh>
    <rPh sb="6" eb="7">
      <t>シュ</t>
    </rPh>
    <rPh sb="8" eb="9">
      <t>キュウ</t>
    </rPh>
    <rPh sb="18" eb="20">
      <t>センタク</t>
    </rPh>
    <phoneticPr fontId="2"/>
  </si>
  <si>
    <r>
      <t>手帳に記載されていることをそのまま</t>
    </r>
    <r>
      <rPr>
        <b/>
        <sz val="11"/>
        <color rgb="FF0000FF"/>
        <rFont val="ＭＳ Ｐゴシック"/>
        <family val="3"/>
        <charset val="128"/>
      </rPr>
      <t>入力</t>
    </r>
    <r>
      <rPr>
        <sz val="11"/>
        <color theme="1"/>
        <rFont val="ＭＳ Ｐゴシック"/>
        <family val="3"/>
        <charset val="128"/>
      </rPr>
      <t>してください。</t>
    </r>
    <rPh sb="17" eb="19">
      <t>ニュウリョク</t>
    </rPh>
    <phoneticPr fontId="2"/>
  </si>
  <si>
    <t>参加申込用紙記入要領</t>
    <rPh sb="0" eb="2">
      <t>サンカ</t>
    </rPh>
    <rPh sb="2" eb="4">
      <t>モウシコミ</t>
    </rPh>
    <rPh sb="4" eb="6">
      <t>ヨウシ</t>
    </rPh>
    <rPh sb="6" eb="10">
      <t>キニュウヨウリョウ</t>
    </rPh>
    <phoneticPr fontId="2"/>
  </si>
  <si>
    <t>両上腕切断又は、両上肢完全</t>
    <rPh sb="0" eb="1">
      <t>リョウ</t>
    </rPh>
    <rPh sb="1" eb="3">
      <t>ジョウワン</t>
    </rPh>
    <rPh sb="3" eb="5">
      <t>セツダン</t>
    </rPh>
    <rPh sb="8" eb="9">
      <t>リョウ</t>
    </rPh>
    <rPh sb="9" eb="11">
      <t>ジョウシ</t>
    </rPh>
    <rPh sb="11" eb="13">
      <t>カンゼン</t>
    </rPh>
    <phoneticPr fontId="2"/>
  </si>
  <si>
    <t>片下腿切断又は、片下肢不完全</t>
    <rPh sb="0" eb="1">
      <t>カタ</t>
    </rPh>
    <rPh sb="1" eb="3">
      <t>カタイ</t>
    </rPh>
    <rPh sb="3" eb="5">
      <t>セツダン</t>
    </rPh>
    <rPh sb="8" eb="9">
      <t>カタ</t>
    </rPh>
    <rPh sb="9" eb="11">
      <t>カシ</t>
    </rPh>
    <rPh sb="11" eb="14">
      <t>フカンゼン</t>
    </rPh>
    <phoneticPr fontId="2"/>
  </si>
  <si>
    <t>片大腿切断又は、片下肢完全</t>
    <rPh sb="0" eb="1">
      <t>カタ</t>
    </rPh>
    <rPh sb="1" eb="3">
      <t>ダイタイ</t>
    </rPh>
    <rPh sb="3" eb="5">
      <t>セツダン</t>
    </rPh>
    <rPh sb="8" eb="9">
      <t>カタ</t>
    </rPh>
    <rPh sb="9" eb="11">
      <t>カシ</t>
    </rPh>
    <rPh sb="11" eb="13">
      <t>カンゼン</t>
    </rPh>
    <phoneticPr fontId="2"/>
  </si>
  <si>
    <t>両大腿切断又は、両下肢完全</t>
    <rPh sb="0" eb="1">
      <t>リョウ</t>
    </rPh>
    <rPh sb="1" eb="3">
      <t>ダイタイ</t>
    </rPh>
    <rPh sb="3" eb="5">
      <t>セツダン</t>
    </rPh>
    <rPh sb="8" eb="9">
      <t>リョウ</t>
    </rPh>
    <rPh sb="9" eb="11">
      <t>カシ</t>
    </rPh>
    <rPh sb="11" eb="13">
      <t>カンゼン</t>
    </rPh>
    <phoneticPr fontId="2"/>
  </si>
  <si>
    <t>片下腿および片大腿切断　
両下肢不完全</t>
    <rPh sb="0" eb="1">
      <t>カタ</t>
    </rPh>
    <rPh sb="1" eb="3">
      <t>カタイ</t>
    </rPh>
    <rPh sb="6" eb="7">
      <t>カタ</t>
    </rPh>
    <rPh sb="7" eb="8">
      <t>ダイ</t>
    </rPh>
    <rPh sb="8" eb="9">
      <t>モモ</t>
    </rPh>
    <rPh sb="9" eb="11">
      <t>セツダン</t>
    </rPh>
    <rPh sb="13" eb="14">
      <t>リョウ</t>
    </rPh>
    <rPh sb="14" eb="16">
      <t>カシ</t>
    </rPh>
    <rPh sb="16" eb="19">
      <t>フカンゼン</t>
    </rPh>
    <phoneticPr fontId="2"/>
  </si>
  <si>
    <t>四肢麻痺で車いす使用</t>
    <rPh sb="0" eb="2">
      <t>シシ</t>
    </rPh>
    <rPh sb="2" eb="4">
      <t>マヒ</t>
    </rPh>
    <rPh sb="5" eb="6">
      <t>クルマ</t>
    </rPh>
    <rPh sb="8" eb="10">
      <t>シヨウ</t>
    </rPh>
    <phoneticPr fontId="2"/>
  </si>
  <si>
    <t>片上下肢で車いす使用</t>
    <rPh sb="0" eb="1">
      <t>カタ</t>
    </rPh>
    <rPh sb="1" eb="4">
      <t>ジョウカシ</t>
    </rPh>
    <rPh sb="5" eb="6">
      <t>クルマ</t>
    </rPh>
    <rPh sb="8" eb="10">
      <t>シヨウ</t>
    </rPh>
    <phoneticPr fontId="2"/>
  </si>
  <si>
    <t>上肢で車いす使用</t>
    <rPh sb="0" eb="2">
      <t>ジョウシ</t>
    </rPh>
    <rPh sb="3" eb="4">
      <t>クルマ</t>
    </rPh>
    <rPh sb="6" eb="8">
      <t>シヨウ</t>
    </rPh>
    <phoneticPr fontId="2"/>
  </si>
  <si>
    <t>電動車いす常用</t>
    <rPh sb="0" eb="2">
      <t>デンドウ</t>
    </rPh>
    <rPh sb="2" eb="3">
      <t>クルマ</t>
    </rPh>
    <rPh sb="5" eb="7">
      <t>ジョウヨウ</t>
    </rPh>
    <phoneticPr fontId="2"/>
  </si>
  <si>
    <t>障害区分表</t>
    <rPh sb="0" eb="2">
      <t>ショウガイ</t>
    </rPh>
    <rPh sb="2" eb="4">
      <t>クブン</t>
    </rPh>
    <rPh sb="4" eb="5">
      <t>ヒョウ</t>
    </rPh>
    <phoneticPr fontId="2"/>
  </si>
  <si>
    <t>年齢区分表</t>
    <rPh sb="0" eb="2">
      <t>ネンレイ</t>
    </rPh>
    <rPh sb="2" eb="4">
      <t>クブン</t>
    </rPh>
    <rPh sb="4" eb="5">
      <t>ヒョウ</t>
    </rPh>
    <phoneticPr fontId="2"/>
  </si>
  <si>
    <t>手部切断 片前腕切断又は、
片上肢不完全　
片上腕切断又は片上肢不完全</t>
    <rPh sb="0" eb="1">
      <t>テ</t>
    </rPh>
    <rPh sb="1" eb="2">
      <t>ブ</t>
    </rPh>
    <rPh sb="2" eb="4">
      <t>セツダン</t>
    </rPh>
    <rPh sb="5" eb="6">
      <t>カタ</t>
    </rPh>
    <rPh sb="6" eb="7">
      <t>マエ</t>
    </rPh>
    <rPh sb="7" eb="8">
      <t>ウデ</t>
    </rPh>
    <rPh sb="8" eb="10">
      <t>セツダン</t>
    </rPh>
    <rPh sb="10" eb="11">
      <t>マタ</t>
    </rPh>
    <rPh sb="14" eb="15">
      <t>カタ</t>
    </rPh>
    <rPh sb="15" eb="17">
      <t>ジョウシ</t>
    </rPh>
    <rPh sb="17" eb="20">
      <t>フカンゼン</t>
    </rPh>
    <rPh sb="22" eb="23">
      <t>カタ</t>
    </rPh>
    <rPh sb="23" eb="25">
      <t>ジョウワン</t>
    </rPh>
    <rPh sb="25" eb="27">
      <t>セツダン</t>
    </rPh>
    <rPh sb="27" eb="28">
      <t>マタ</t>
    </rPh>
    <rPh sb="29" eb="30">
      <t>カタ</t>
    </rPh>
    <rPh sb="30" eb="32">
      <t>ジョウシ</t>
    </rPh>
    <rPh sb="32" eb="35">
      <t>フカンゼン</t>
    </rPh>
    <phoneticPr fontId="2"/>
  </si>
  <si>
    <t>１部</t>
    <rPh sb="1" eb="2">
      <t>ブ</t>
    </rPh>
    <phoneticPr fontId="2"/>
  </si>
  <si>
    <t>2部</t>
    <rPh sb="1" eb="2">
      <t>ブ</t>
    </rPh>
    <phoneticPr fontId="2"/>
  </si>
  <si>
    <t>身体障害者</t>
    <rPh sb="0" eb="2">
      <t>シンタイ</t>
    </rPh>
    <rPh sb="2" eb="5">
      <t>ショウガイシャ</t>
    </rPh>
    <phoneticPr fontId="2"/>
  </si>
  <si>
    <t>知的障害者</t>
    <rPh sb="0" eb="2">
      <t>チテキ</t>
    </rPh>
    <rPh sb="2" eb="5">
      <t>ショウガイシャ</t>
    </rPh>
    <phoneticPr fontId="2"/>
  </si>
  <si>
    <t>少年</t>
    <rPh sb="0" eb="2">
      <t>ショウネン</t>
    </rPh>
    <phoneticPr fontId="2"/>
  </si>
  <si>
    <t>青年</t>
    <rPh sb="0" eb="2">
      <t>セイネン</t>
    </rPh>
    <phoneticPr fontId="2"/>
  </si>
  <si>
    <t>壮年</t>
    <rPh sb="0" eb="2">
      <t>ソウネン</t>
    </rPh>
    <phoneticPr fontId="2"/>
  </si>
  <si>
    <t>39才以下</t>
    <rPh sb="2" eb="3">
      <t>サイ</t>
    </rPh>
    <rPh sb="3" eb="5">
      <t>イカ</t>
    </rPh>
    <phoneticPr fontId="2"/>
  </si>
  <si>
    <t>40才以上</t>
    <rPh sb="2" eb="3">
      <t>サイ</t>
    </rPh>
    <rPh sb="3" eb="5">
      <t>イジョウ</t>
    </rPh>
    <phoneticPr fontId="2"/>
  </si>
  <si>
    <t>19才以下</t>
    <rPh sb="2" eb="3">
      <t>サイ</t>
    </rPh>
    <rPh sb="3" eb="5">
      <t>イカ</t>
    </rPh>
    <phoneticPr fontId="2"/>
  </si>
  <si>
    <t>20～35才</t>
    <rPh sb="5" eb="6">
      <t>サイ</t>
    </rPh>
    <phoneticPr fontId="2"/>
  </si>
  <si>
    <t>36才以上</t>
    <rPh sb="2" eb="3">
      <t>サイ</t>
    </rPh>
    <rPh sb="3" eb="5">
      <t>イジョウ</t>
    </rPh>
    <phoneticPr fontId="2"/>
  </si>
  <si>
    <r>
      <t>「障害区分表」を参考にして、該当番号を</t>
    </r>
    <r>
      <rPr>
        <b/>
        <sz val="11"/>
        <color rgb="FF0000FF"/>
        <rFont val="ＭＳ Ｐゴシック"/>
        <family val="3"/>
        <charset val="128"/>
      </rPr>
      <t>選択</t>
    </r>
    <r>
      <rPr>
        <sz val="11"/>
        <color theme="1"/>
        <rFont val="ＭＳ Ｐゴシック"/>
        <family val="3"/>
        <charset val="128"/>
      </rPr>
      <t>してください。</t>
    </r>
    <r>
      <rPr>
        <sz val="11"/>
        <color rgb="FFFF0000"/>
        <rFont val="ＭＳ Ｐゴシック"/>
        <family val="3"/>
        <charset val="128"/>
      </rPr>
      <t>（今年度「オープン」はありません。）</t>
    </r>
    <rPh sb="1" eb="3">
      <t>ショウガイ</t>
    </rPh>
    <rPh sb="3" eb="5">
      <t>クブン</t>
    </rPh>
    <rPh sb="5" eb="6">
      <t>ヒョウ</t>
    </rPh>
    <rPh sb="8" eb="10">
      <t>サンコウ</t>
    </rPh>
    <rPh sb="14" eb="16">
      <t>ガイトウ</t>
    </rPh>
    <rPh sb="16" eb="18">
      <t>バンゴウ</t>
    </rPh>
    <rPh sb="19" eb="20">
      <t>エラ</t>
    </rPh>
    <rPh sb="20" eb="21">
      <t>タク</t>
    </rPh>
    <rPh sb="29" eb="32">
      <t>コンネンド</t>
    </rPh>
    <phoneticPr fontId="2"/>
  </si>
  <si>
    <r>
      <rPr>
        <sz val="11"/>
        <rFont val="ＭＳ Ｐゴシック"/>
        <family val="3"/>
        <charset val="128"/>
      </rPr>
      <t>出場可能種目一覧表で確認し、</t>
    </r>
    <r>
      <rPr>
        <b/>
        <sz val="11"/>
        <color rgb="FF0000FF"/>
        <rFont val="ＭＳ Ｐゴシック"/>
        <family val="3"/>
        <charset val="128"/>
      </rPr>
      <t>選択</t>
    </r>
    <r>
      <rPr>
        <sz val="11"/>
        <color theme="1"/>
        <rFont val="ＭＳ Ｐゴシック"/>
        <family val="3"/>
        <charset val="128"/>
      </rPr>
      <t xml:space="preserve">してください。リレーの他、２種目までエントリーできます。
</t>
    </r>
    <r>
      <rPr>
        <sz val="11"/>
        <color rgb="FFFF0000"/>
        <rFont val="ＭＳ Ｐゴシック"/>
        <family val="3"/>
        <charset val="128"/>
      </rPr>
      <t>（障害区分・年齢区分によっては出場できない種目があります。【出場可能種目一覧表参照】）</t>
    </r>
    <rPh sb="0" eb="6">
      <t>シュツジョウカノウシュモク</t>
    </rPh>
    <rPh sb="6" eb="9">
      <t>イチランヒョウ</t>
    </rPh>
    <rPh sb="10" eb="12">
      <t>カクニン</t>
    </rPh>
    <rPh sb="14" eb="16">
      <t>センタク</t>
    </rPh>
    <rPh sb="27" eb="28">
      <t>ホカ</t>
    </rPh>
    <rPh sb="30" eb="32">
      <t>シュモク</t>
    </rPh>
    <rPh sb="46" eb="50">
      <t>ショウガイクブン</t>
    </rPh>
    <rPh sb="51" eb="55">
      <t>ネンレイクブン</t>
    </rPh>
    <rPh sb="60" eb="62">
      <t>シュツジョウ</t>
    </rPh>
    <rPh sb="75" eb="77">
      <t>シュツジョウ</t>
    </rPh>
    <rPh sb="77" eb="79">
      <t>カノウ</t>
    </rPh>
    <rPh sb="79" eb="81">
      <t>シュモク</t>
    </rPh>
    <rPh sb="81" eb="83">
      <t>イチラン</t>
    </rPh>
    <rPh sb="83" eb="84">
      <t>ヒョウ</t>
    </rPh>
    <rPh sb="84" eb="86">
      <t>サンショウ</t>
    </rPh>
    <phoneticPr fontId="2"/>
  </si>
  <si>
    <t>別紙２総括表は自動で集計します。変更、修正、追加、削除等は申込用紙で行ってください。</t>
    <rPh sb="0" eb="2">
      <t>ベッシ</t>
    </rPh>
    <rPh sb="3" eb="6">
      <t>ソウカツヒョウ</t>
    </rPh>
    <rPh sb="7" eb="9">
      <t>ジドウ</t>
    </rPh>
    <rPh sb="10" eb="12">
      <t>シュウケイ</t>
    </rPh>
    <rPh sb="16" eb="18">
      <t>ヘンコウ</t>
    </rPh>
    <rPh sb="19" eb="21">
      <t>シュウセイ</t>
    </rPh>
    <rPh sb="22" eb="24">
      <t>ツイカ</t>
    </rPh>
    <rPh sb="25" eb="27">
      <t>サクジョ</t>
    </rPh>
    <rPh sb="27" eb="28">
      <t>トウ</t>
    </rPh>
    <rPh sb="29" eb="31">
      <t>モウシコミ</t>
    </rPh>
    <rPh sb="31" eb="33">
      <t>ヨウシ</t>
    </rPh>
    <rPh sb="34" eb="35">
      <t>オコナ</t>
    </rPh>
    <phoneticPr fontId="2"/>
  </si>
  <si>
    <t>FAX</t>
    <phoneticPr fontId="12"/>
  </si>
  <si>
    <t>　　   　@</t>
    <phoneticPr fontId="2"/>
  </si>
  <si>
    <r>
      <t>姓と名の間を全角１字分空けて</t>
    </r>
    <r>
      <rPr>
        <b/>
        <sz val="11"/>
        <color rgb="FF0000FF"/>
        <rFont val="ＭＳ Ｐゴシック"/>
        <family val="3"/>
        <charset val="128"/>
      </rPr>
      <t>入力</t>
    </r>
    <r>
      <rPr>
        <sz val="11"/>
        <color theme="1"/>
        <rFont val="ＭＳ Ｐゴシック"/>
        <family val="3"/>
        <charset val="128"/>
      </rPr>
      <t>してください。</t>
    </r>
    <rPh sb="0" eb="1">
      <t>セイ</t>
    </rPh>
    <rPh sb="2" eb="3">
      <t>ナ</t>
    </rPh>
    <rPh sb="4" eb="5">
      <t>アイダ</t>
    </rPh>
    <rPh sb="6" eb="8">
      <t>ゼンカク</t>
    </rPh>
    <rPh sb="9" eb="10">
      <t>ジ</t>
    </rPh>
    <rPh sb="10" eb="11">
      <t>ブン</t>
    </rPh>
    <rPh sb="11" eb="12">
      <t>ソラ</t>
    </rPh>
    <rPh sb="14" eb="16">
      <t>ニュウリョク</t>
    </rPh>
    <phoneticPr fontId="2"/>
  </si>
  <si>
    <t>第２３回富山県障害者スポーツ大会（陸上競技会）参加申込用紙</t>
    <rPh sb="0" eb="1">
      <t>ダイ</t>
    </rPh>
    <rPh sb="3" eb="4">
      <t>カイ</t>
    </rPh>
    <rPh sb="4" eb="7">
      <t>トヤマケン</t>
    </rPh>
    <rPh sb="7" eb="10">
      <t>ショウガイシャ</t>
    </rPh>
    <rPh sb="14" eb="16">
      <t>タイカイ</t>
    </rPh>
    <rPh sb="17" eb="19">
      <t>リクジョウ</t>
    </rPh>
    <rPh sb="19" eb="22">
      <t>キョウギカイ</t>
    </rPh>
    <rPh sb="23" eb="25">
      <t>サンカ</t>
    </rPh>
    <rPh sb="25" eb="26">
      <t>モウ</t>
    </rPh>
    <rPh sb="26" eb="27">
      <t>コ</t>
    </rPh>
    <rPh sb="27" eb="29">
      <t>ヨウシ</t>
    </rPh>
    <phoneticPr fontId="2"/>
  </si>
  <si>
    <r>
      <t xml:space="preserve">※ 4×100mリレーは男女混合とする(年齢区分なし)。
※ 50m競走で使用する車いすは日常生活用とする。
※ 体幹とは頚部･胸部・腹部及び腰部(脊柱)のみに変形がある者(脊柱カリエス等による体幹の障害が該当する)。
　 ただし､四肢の機能障害を伴う場合は体幹の機能障害であってもこの区分には該当しない。
※ 複数の障害区分にわたり１つの番号がついてる場合は､１つの区分として競技を行い､順位を決定する。
※ </t>
    </r>
    <r>
      <rPr>
        <sz val="10"/>
        <rFont val="ＭＳ 明朝"/>
        <family val="1"/>
        <charset val="128"/>
      </rPr>
      <t>視力は「矯正後の良い方の視力」で判定する。</t>
    </r>
    <r>
      <rPr>
        <sz val="10"/>
        <color rgb="FFFF0000"/>
        <rFont val="ＭＳ 明朝"/>
        <family val="1"/>
        <charset val="128"/>
      </rPr>
      <t xml:space="preserve">
</t>
    </r>
    <r>
      <rPr>
        <sz val="10"/>
        <rFont val="ＭＳ 明朝"/>
        <family val="1"/>
        <charset val="128"/>
      </rPr>
      <t>※ 走高跳は、男女別、年齢区分なしとする。</t>
    </r>
    <r>
      <rPr>
        <sz val="10"/>
        <color theme="1"/>
        <rFont val="ＭＳ 明朝"/>
        <family val="1"/>
        <charset val="128"/>
      </rPr>
      <t xml:space="preserve">
※ 障害区分24は光を通さないアイマスクまたはアイシェードを装着する。
【注】 競走競技は50mと100m､跳躍競技は立幅跳と走幅跳、投てき競技は障害区分８を除き、ソフトボール投と
　　　 ジャベリックスローの両方に申し込むことはできない。</t>
    </r>
    <rPh sb="20" eb="24">
      <t>ネンレイクブン</t>
    </rPh>
    <rPh sb="170" eb="172">
      <t>バンゴウ</t>
    </rPh>
    <rPh sb="192" eb="193">
      <t>オコナ</t>
    </rPh>
    <rPh sb="230" eb="231">
      <t>ハシ</t>
    </rPh>
    <rPh sb="231" eb="233">
      <t>タカト</t>
    </rPh>
    <rPh sb="235" eb="238">
      <t>ダンジョベツ</t>
    </rPh>
    <rPh sb="239" eb="243">
      <t>ネンレイクブン</t>
    </rPh>
    <rPh sb="317" eb="318">
      <t>トウ</t>
    </rPh>
    <rPh sb="320" eb="322">
      <t>キョウギ</t>
    </rPh>
    <rPh sb="323" eb="325">
      <t>ショウガイ</t>
    </rPh>
    <rPh sb="325" eb="327">
      <t>クブン</t>
    </rPh>
    <rPh sb="329" eb="330">
      <t>ノゾ</t>
    </rPh>
    <rPh sb="338" eb="339">
      <t>トウ</t>
    </rPh>
    <phoneticPr fontId="2"/>
  </si>
  <si>
    <t>■特記事項欄（選択　複数可）</t>
    <rPh sb="1" eb="3">
      <t>トッキ</t>
    </rPh>
    <rPh sb="3" eb="5">
      <t>ジコウ</t>
    </rPh>
    <rPh sb="5" eb="6">
      <t>ラン</t>
    </rPh>
    <rPh sb="7" eb="9">
      <t>センタク</t>
    </rPh>
    <rPh sb="10" eb="12">
      <t>フクスウ</t>
    </rPh>
    <rPh sb="12" eb="13">
      <t>カ</t>
    </rPh>
    <phoneticPr fontId="12"/>
  </si>
  <si>
    <r>
      <t>下記を参考に、希望するものを「○」で</t>
    </r>
    <r>
      <rPr>
        <b/>
        <sz val="11"/>
        <color rgb="FF0000FF"/>
        <rFont val="ＭＳ Ｐゴシック"/>
        <family val="3"/>
        <charset val="128"/>
      </rPr>
      <t>選択</t>
    </r>
    <r>
      <rPr>
        <sz val="11"/>
        <color theme="1"/>
        <rFont val="ＭＳ Ｐゴシック"/>
        <family val="3"/>
        <charset val="128"/>
      </rPr>
      <t>してください。</t>
    </r>
    <rPh sb="0" eb="2">
      <t>カキ</t>
    </rPh>
    <rPh sb="3" eb="5">
      <t>サンコウ</t>
    </rPh>
    <rPh sb="7" eb="9">
      <t>キボウ</t>
    </rPh>
    <rPh sb="18" eb="20">
      <t>センタク</t>
    </rPh>
    <phoneticPr fontId="2"/>
  </si>
  <si>
    <t>上記以外は記入してください</t>
    <rPh sb="0" eb="2">
      <t>ジョウキ</t>
    </rPh>
    <rPh sb="2" eb="4">
      <t>イガイ</t>
    </rPh>
    <rPh sb="5" eb="7">
      <t>キニュウ</t>
    </rPh>
    <phoneticPr fontId="2"/>
  </si>
  <si>
    <t>他(記入)</t>
    <rPh sb="0" eb="1">
      <t>ホカ</t>
    </rPh>
    <rPh sb="2" eb="4">
      <t>キニュウ</t>
    </rPh>
    <phoneticPr fontId="2"/>
  </si>
  <si>
    <r>
      <rPr>
        <b/>
        <sz val="11"/>
        <color rgb="FFFF0000"/>
        <rFont val="ＭＳ Ｐゴシック"/>
        <family val="3"/>
        <charset val="128"/>
      </rPr>
      <t>令和５年</t>
    </r>
    <r>
      <rPr>
        <sz val="11"/>
        <color theme="1"/>
        <rFont val="ＭＳ Ｐゴシック"/>
        <family val="3"/>
        <charset val="128"/>
      </rPr>
      <t>４月１日現在の年齢を</t>
    </r>
    <r>
      <rPr>
        <b/>
        <sz val="11"/>
        <color rgb="FF0000FF"/>
        <rFont val="ＭＳ Ｐゴシック"/>
        <family val="3"/>
        <charset val="128"/>
      </rPr>
      <t>入力</t>
    </r>
    <r>
      <rPr>
        <sz val="11"/>
        <color theme="1"/>
        <rFont val="ＭＳ Ｐゴシック"/>
        <family val="3"/>
        <charset val="128"/>
      </rPr>
      <t>してください。</t>
    </r>
    <rPh sb="0" eb="2">
      <t>レイワ</t>
    </rPh>
    <rPh sb="3" eb="4">
      <t>ネン</t>
    </rPh>
    <rPh sb="5" eb="6">
      <t>ツキ</t>
    </rPh>
    <rPh sb="7" eb="8">
      <t>ニチ</t>
    </rPh>
    <rPh sb="8" eb="10">
      <t>ゲンザイ</t>
    </rPh>
    <rPh sb="11" eb="13">
      <t>ネンレイ</t>
    </rPh>
    <rPh sb="14" eb="16">
      <t>ニュウリョク</t>
    </rPh>
    <phoneticPr fontId="2"/>
  </si>
  <si>
    <r>
      <rPr>
        <b/>
        <sz val="11"/>
        <color rgb="FF0000FF"/>
        <rFont val="ＭＳ Ｐゴシック"/>
        <family val="3"/>
        <charset val="128"/>
      </rPr>
      <t>選択</t>
    </r>
    <r>
      <rPr>
        <sz val="11"/>
        <color theme="1"/>
        <rFont val="ＭＳ Ｐゴシック"/>
        <family val="3"/>
        <charset val="128"/>
      </rPr>
      <t>してください。市町村、学校、施設（東部～西部）の順で並んでいます。（選択肢にない場合は直接記入してください）</t>
    </r>
    <rPh sb="0" eb="2">
      <t>センタク</t>
    </rPh>
    <rPh sb="9" eb="12">
      <t>シチョウソン</t>
    </rPh>
    <rPh sb="13" eb="15">
      <t>ガッコウ</t>
    </rPh>
    <rPh sb="16" eb="18">
      <t>シセツ</t>
    </rPh>
    <rPh sb="19" eb="21">
      <t>トウブ</t>
    </rPh>
    <rPh sb="22" eb="24">
      <t>セイブ</t>
    </rPh>
    <rPh sb="26" eb="27">
      <t>ジュン</t>
    </rPh>
    <rPh sb="28" eb="29">
      <t>ナラ</t>
    </rPh>
    <rPh sb="36" eb="39">
      <t>センタクシ</t>
    </rPh>
    <rPh sb="42" eb="44">
      <t>バアイ</t>
    </rPh>
    <rPh sb="45" eb="47">
      <t>チョクセツ</t>
    </rPh>
    <rPh sb="47" eb="49">
      <t>キニュウ</t>
    </rPh>
    <phoneticPr fontId="2"/>
  </si>
  <si>
    <t>第２３回富山県障害者スポーツ大会（陸上競技会）参加申込総括表</t>
    <rPh sb="0" eb="1">
      <t>ダイ</t>
    </rPh>
    <rPh sb="3" eb="4">
      <t>カイ</t>
    </rPh>
    <rPh sb="4" eb="16">
      <t>ト</t>
    </rPh>
    <rPh sb="17" eb="19">
      <t>リクジョウ</t>
    </rPh>
    <rPh sb="19" eb="22">
      <t>キョウギカイ</t>
    </rPh>
    <rPh sb="23" eb="25">
      <t>サンカ</t>
    </rPh>
    <rPh sb="25" eb="27">
      <t>モウシコ</t>
    </rPh>
    <rPh sb="27" eb="29">
      <t>ソウカツ</t>
    </rPh>
    <rPh sb="29" eb="30">
      <t>ヒョウ</t>
    </rPh>
    <phoneticPr fontId="12"/>
  </si>
  <si>
    <t>※データで参加申込用紙を記入すると自動で入力されます。</t>
    <rPh sb="5" eb="7">
      <t>サンカ</t>
    </rPh>
    <rPh sb="7" eb="9">
      <t>モウシコミ</t>
    </rPh>
    <rPh sb="9" eb="11">
      <t>ヨウシ</t>
    </rPh>
    <rPh sb="12" eb="14">
      <t>キニュウ</t>
    </rPh>
    <rPh sb="17" eb="19">
      <t>ジドウ</t>
    </rPh>
    <rPh sb="20" eb="22">
      <t>ニュウリョク</t>
    </rPh>
    <phoneticPr fontId="2"/>
  </si>
  <si>
    <t>※データで参加申込用紙を記入しない場合、記入してください。</t>
    <rPh sb="5" eb="7">
      <t>サンカ</t>
    </rPh>
    <rPh sb="7" eb="9">
      <t>モウシコミ</t>
    </rPh>
    <rPh sb="9" eb="11">
      <t>ヨウシ</t>
    </rPh>
    <rPh sb="12" eb="14">
      <t>キニュウ</t>
    </rPh>
    <rPh sb="17" eb="19">
      <t>バアイ</t>
    </rPh>
    <rPh sb="20" eb="22">
      <t>キニュウ</t>
    </rPh>
    <phoneticPr fontId="2"/>
  </si>
  <si>
    <t>別紙１申込用紙にパソコンでデータを入力しない場合は、総括表（入力）も記入してください。</t>
    <rPh sb="0" eb="2">
      <t>ベッシ</t>
    </rPh>
    <rPh sb="3" eb="7">
      <t>モウシコミヨウシ</t>
    </rPh>
    <rPh sb="17" eb="19">
      <t>ニュウリョク</t>
    </rPh>
    <rPh sb="22" eb="24">
      <t>バアイ</t>
    </rPh>
    <rPh sb="30" eb="32">
      <t>ニュウリョク</t>
    </rPh>
    <rPh sb="34" eb="36">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</si>
</sst>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0" x14ac:knownFonts="1">
    <font>
      <sz val="11"/>
      <color theme="1"/>
      <name val="游ゴシック"/>
      <family val="2"/>
      <charset val="128"/>
      <scheme val="minor"/>
    </font>
    <font>
      <sz val="10"/>
      <color theme="1"/>
      <name val="ＭＳ Ｐゴシック"/>
      <family val="3"/>
      <charset val="128"/>
    </font>
    <font>
      <sz val="6"/>
      <name val="游ゴシック"/>
      <family val="2"/>
      <charset val="128"/>
      <scheme val="minor"/>
    </font>
    <font>
      <sz val="11"/>
      <color theme="1"/>
      <name val="ＭＳ Ｐゴシック"/>
      <family val="3"/>
      <charset val="128"/>
    </font>
    <font>
      <sz val="10"/>
      <name val="ＭＳ Ｐゴシック"/>
      <family val="3"/>
      <charset val="128"/>
    </font>
    <font>
      <sz val="10"/>
      <color rgb="FFFF0000"/>
      <name val="ＭＳ Ｐゴシック"/>
      <family val="3"/>
      <charset val="128"/>
    </font>
    <font>
      <sz val="9"/>
      <color theme="1"/>
      <name val="ＭＳ Ｐゴシック"/>
      <family val="3"/>
      <charset val="128"/>
    </font>
    <font>
      <sz val="8"/>
      <color theme="1"/>
      <name val="ＭＳ Ｐゴシック"/>
      <family val="3"/>
      <charset val="128"/>
    </font>
    <font>
      <sz val="11"/>
      <name val="ＭＳ Ｐゴシック"/>
      <family val="3"/>
      <charset val="128"/>
    </font>
    <font>
      <sz val="8"/>
      <name val="ＭＳ Ｐゴシック"/>
      <family val="3"/>
      <charset val="128"/>
    </font>
    <font>
      <sz val="9"/>
      <name val="ＭＳ Ｐゴシック"/>
      <family val="3"/>
      <charset val="128"/>
    </font>
    <font>
      <sz val="9.5"/>
      <name val="ＭＳ Ｐゴシック"/>
      <family val="3"/>
      <charset val="128"/>
    </font>
    <font>
      <sz val="6"/>
      <name val="ＭＳ Ｐゴシック"/>
      <family val="3"/>
      <charset val="128"/>
    </font>
    <font>
      <sz val="14"/>
      <name val="ＭＳ Ｐゴシック"/>
      <family val="3"/>
      <charset val="128"/>
    </font>
    <font>
      <b/>
      <sz val="11"/>
      <color rgb="FF0000FF"/>
      <name val="ＭＳ Ｐゴシック"/>
      <family val="3"/>
      <charset val="128"/>
    </font>
    <font>
      <sz val="8"/>
      <color theme="1"/>
      <name val="ＭＳ Ｐ明朝"/>
      <family val="1"/>
      <charset val="128"/>
    </font>
    <font>
      <sz val="10"/>
      <color theme="1"/>
      <name val="ＭＳ 明朝"/>
      <family val="1"/>
      <charset val="128"/>
    </font>
    <font>
      <sz val="10"/>
      <color rgb="FF0070C0"/>
      <name val="ＭＳ 明朝"/>
      <family val="1"/>
      <charset val="128"/>
    </font>
    <font>
      <sz val="10"/>
      <color theme="1"/>
      <name val="ＭＳ Ｐ明朝"/>
      <family val="1"/>
      <charset val="128"/>
    </font>
    <font>
      <sz val="10"/>
      <color rgb="FFFF0000"/>
      <name val="ＭＳ 明朝"/>
      <family val="1"/>
      <charset val="128"/>
    </font>
    <font>
      <sz val="9"/>
      <color theme="1"/>
      <name val="ＭＳ Ｐ明朝"/>
      <family val="1"/>
      <charset val="128"/>
    </font>
    <font>
      <sz val="10"/>
      <name val="ＭＳ 明朝"/>
      <family val="1"/>
      <charset val="128"/>
    </font>
    <font>
      <sz val="11"/>
      <color theme="1"/>
      <name val="ＭＳ 明朝"/>
      <family val="1"/>
      <charset val="128"/>
    </font>
    <font>
      <b/>
      <sz val="11"/>
      <color rgb="FF3333FF"/>
      <name val="ＭＳ Ｐゴシック"/>
      <family val="3"/>
      <charset val="128"/>
    </font>
    <font>
      <sz val="11"/>
      <color rgb="FFFF0000"/>
      <name val="ＭＳ Ｐゴシック"/>
      <family val="3"/>
      <charset val="128"/>
    </font>
    <font>
      <sz val="12"/>
      <color theme="1"/>
      <name val="ＭＳ Ｐゴシック"/>
      <family val="3"/>
      <charset val="128"/>
    </font>
    <font>
      <b/>
      <u/>
      <sz val="11"/>
      <color rgb="FF0000FF"/>
      <name val="ＭＳ Ｐゴシック"/>
      <family val="3"/>
      <charset val="128"/>
    </font>
    <font>
      <sz val="11"/>
      <color rgb="FF0000FF"/>
      <name val="ＭＳ Ｐゴシック"/>
      <family val="3"/>
      <charset val="128"/>
    </font>
    <font>
      <b/>
      <sz val="11"/>
      <color rgb="FFFF0000"/>
      <name val="ＭＳ Ｐゴシック"/>
      <family val="3"/>
      <charset val="128"/>
    </font>
    <font>
      <b/>
      <sz val="11"/>
      <name val="ＭＳ Ｐゴシック"/>
      <family val="3"/>
      <charset val="128"/>
    </font>
  </fonts>
  <fills count="7">
    <fill>
      <patternFill patternType="none"/>
    </fill>
    <fill>
      <patternFill patternType="gray125"/>
    </fill>
    <fill>
      <patternFill patternType="solid">
        <fgColor rgb="FFCCFFFF"/>
        <bgColor indexed="64"/>
      </patternFill>
    </fill>
    <fill>
      <patternFill patternType="solid">
        <fgColor rgb="FFFFCCFF"/>
        <bgColor indexed="64"/>
      </patternFill>
    </fill>
    <fill>
      <patternFill patternType="solid">
        <fgColor rgb="FFFFFF00"/>
        <bgColor indexed="64"/>
      </patternFill>
    </fill>
    <fill>
      <patternFill patternType="solid">
        <fgColor rgb="FFE7E6E6"/>
        <bgColor indexed="64"/>
      </patternFill>
    </fill>
    <fill>
      <patternFill patternType="solid">
        <fgColor rgb="FFFFCC99"/>
        <bgColor indexed="64"/>
      </patternFill>
    </fill>
  </fills>
  <borders count="101">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auto="1"/>
      </left>
      <right style="thin">
        <color auto="1"/>
      </right>
      <top style="thin">
        <color auto="1"/>
      </top>
      <bottom style="hair">
        <color auto="1"/>
      </bottom>
      <diagonal/>
    </border>
    <border>
      <left style="thin">
        <color indexed="64"/>
      </left>
      <right/>
      <top/>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indexed="64"/>
      </left>
      <right/>
      <top style="thin">
        <color indexed="64"/>
      </top>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diagonalDown="1">
      <left style="medium">
        <color indexed="64"/>
      </left>
      <right style="thin">
        <color indexed="64"/>
      </right>
      <top style="medium">
        <color indexed="64"/>
      </top>
      <bottom/>
      <diagonal style="thin">
        <color indexed="64"/>
      </diagonal>
    </border>
    <border>
      <left style="thin">
        <color indexed="64"/>
      </left>
      <right style="thin">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diagonalDown="1">
      <left style="medium">
        <color indexed="64"/>
      </left>
      <right style="thin">
        <color indexed="64"/>
      </right>
      <top/>
      <bottom style="double">
        <color indexed="64"/>
      </bottom>
      <diagonal style="thin">
        <color indexed="64"/>
      </diagonal>
    </border>
    <border>
      <left style="thin">
        <color indexed="64"/>
      </left>
      <right style="thin">
        <color indexed="64"/>
      </right>
      <top style="thin">
        <color indexed="64"/>
      </top>
      <bottom style="double">
        <color indexed="64"/>
      </bottom>
      <diagonal/>
    </border>
    <border>
      <left style="double">
        <color indexed="64"/>
      </left>
      <right/>
      <top/>
      <bottom style="double">
        <color indexed="64"/>
      </bottom>
      <diagonal/>
    </border>
    <border>
      <left/>
      <right style="medium">
        <color indexed="64"/>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diagonal/>
    </border>
    <border>
      <left style="double">
        <color indexed="64"/>
      </left>
      <right style="thin">
        <color indexed="64"/>
      </right>
      <top/>
      <bottom style="thin">
        <color indexed="64"/>
      </bottom>
      <diagonal/>
    </border>
    <border>
      <left/>
      <right style="thin">
        <color indexed="64"/>
      </right>
      <top style="double">
        <color indexed="64"/>
      </top>
      <bottom/>
      <diagonal/>
    </border>
    <border diagonalUp="1">
      <left style="medium">
        <color indexed="64"/>
      </left>
      <right style="thin">
        <color indexed="64"/>
      </right>
      <top style="double">
        <color indexed="64"/>
      </top>
      <bottom/>
      <diagonal style="thin">
        <color indexed="64"/>
      </diagonal>
    </border>
    <border>
      <left style="double">
        <color indexed="64"/>
      </left>
      <right style="thin">
        <color indexed="64"/>
      </right>
      <top style="thin">
        <color indexed="64"/>
      </top>
      <bottom style="thin">
        <color indexed="64"/>
      </bottom>
      <diagonal/>
    </border>
    <border diagonalUp="1">
      <left style="medium">
        <color indexed="64"/>
      </left>
      <right style="thin">
        <color indexed="64"/>
      </right>
      <top/>
      <bottom/>
      <diagonal style="thin">
        <color indexed="64"/>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diagonalUp="1">
      <left style="medium">
        <color indexed="64"/>
      </left>
      <right style="thin">
        <color indexed="64"/>
      </right>
      <top/>
      <bottom style="thin">
        <color indexed="64"/>
      </bottom>
      <diagonal style="thin">
        <color indexed="64"/>
      </diagonal>
    </border>
    <border>
      <left style="thin">
        <color indexed="64"/>
      </left>
      <right style="double">
        <color indexed="64"/>
      </right>
      <top style="thin">
        <color indexed="64"/>
      </top>
      <bottom style="thin">
        <color indexed="64"/>
      </bottom>
      <diagonal/>
    </border>
    <border>
      <left style="medium">
        <color indexed="64"/>
      </left>
      <right style="thin">
        <color indexed="64"/>
      </right>
      <top/>
      <bottom/>
      <diagonal/>
    </border>
    <border>
      <left style="thin">
        <color indexed="64"/>
      </left>
      <right style="double">
        <color indexed="64"/>
      </right>
      <top style="thin">
        <color indexed="64"/>
      </top>
      <bottom/>
      <diagonal/>
    </border>
    <border>
      <left style="medium">
        <color indexed="64"/>
      </left>
      <right style="thin">
        <color indexed="64"/>
      </right>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style="hair">
        <color indexed="64"/>
      </right>
      <top style="thin">
        <color indexed="64"/>
      </top>
      <bottom style="thin">
        <color indexed="64"/>
      </bottom>
      <diagonal/>
    </border>
    <border>
      <left/>
      <right style="hair">
        <color auto="1"/>
      </right>
      <top style="thin">
        <color auto="1"/>
      </top>
      <bottom style="hair">
        <color auto="1"/>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s>
  <cellStyleXfs count="5">
    <xf numFmtId="0" fontId="0" fillId="0" borderId="0">
      <alignment vertical="center"/>
    </xf>
    <xf numFmtId="0" fontId="8" fillId="0" borderId="0"/>
    <xf numFmtId="0" fontId="8" fillId="0" borderId="0"/>
    <xf numFmtId="0" fontId="8" fillId="0" borderId="0"/>
    <xf numFmtId="0" fontId="8" fillId="0" borderId="0">
      <alignment vertical="center"/>
    </xf>
  </cellStyleXfs>
  <cellXfs count="373">
    <xf numFmtId="0" fontId="0" fillId="0" borderId="0" xfId="0">
      <alignment vertical="center"/>
    </xf>
    <xf numFmtId="0" fontId="1" fillId="0" borderId="0" xfId="0" applyFont="1" applyAlignment="1" applyProtection="1">
      <alignment horizontal="center" vertical="center" shrinkToFit="1"/>
      <protection locked="0"/>
    </xf>
    <xf numFmtId="0" fontId="1" fillId="0" borderId="0" xfId="0" applyFont="1" applyAlignment="1">
      <alignment horizontal="center" vertical="center" shrinkToFit="1"/>
    </xf>
    <xf numFmtId="0" fontId="3" fillId="0" borderId="4" xfId="0" applyFont="1" applyBorder="1" applyAlignment="1" applyProtection="1">
      <alignment horizontal="center" vertical="center" shrinkToFit="1"/>
      <protection locked="0"/>
    </xf>
    <xf numFmtId="0" fontId="1" fillId="2" borderId="6" xfId="0" applyFont="1" applyFill="1" applyBorder="1" applyAlignment="1" applyProtection="1">
      <alignment horizontal="left" vertical="center" indent="3" shrinkToFit="1"/>
      <protection locked="0"/>
    </xf>
    <xf numFmtId="0" fontId="1" fillId="2" borderId="7" xfId="0" applyFont="1" applyFill="1" applyBorder="1" applyAlignment="1" applyProtection="1">
      <alignment horizontal="left" vertical="center" indent="3" shrinkToFit="1"/>
      <protection locked="0"/>
    </xf>
    <xf numFmtId="0" fontId="3" fillId="0" borderId="11" xfId="0" applyFont="1" applyBorder="1" applyAlignment="1" applyProtection="1">
      <alignment horizontal="center" vertical="center" shrinkToFit="1"/>
      <protection locked="0"/>
    </xf>
    <xf numFmtId="0" fontId="1" fillId="3" borderId="14" xfId="0" applyFont="1" applyFill="1" applyBorder="1" applyAlignment="1" applyProtection="1">
      <alignment horizontal="left" vertical="center" indent="3" shrinkToFit="1"/>
      <protection locked="0"/>
    </xf>
    <xf numFmtId="0" fontId="1" fillId="3" borderId="15" xfId="0" applyFont="1" applyFill="1" applyBorder="1" applyAlignment="1" applyProtection="1">
      <alignment horizontal="left" vertical="center" indent="3" shrinkToFit="1"/>
      <protection locked="0"/>
    </xf>
    <xf numFmtId="0" fontId="3" fillId="0" borderId="22" xfId="0" applyFont="1" applyBorder="1" applyAlignment="1" applyProtection="1">
      <alignment horizontal="center" vertical="center" shrinkToFit="1"/>
      <protection locked="0"/>
    </xf>
    <xf numFmtId="0" fontId="1" fillId="3" borderId="20" xfId="0" applyFont="1" applyFill="1" applyBorder="1" applyAlignment="1" applyProtection="1">
      <alignment horizontal="left" vertical="center" indent="3" shrinkToFit="1"/>
      <protection locked="0"/>
    </xf>
    <xf numFmtId="0" fontId="1" fillId="3" borderId="23" xfId="0" applyFont="1" applyFill="1" applyBorder="1" applyAlignment="1" applyProtection="1">
      <alignment horizontal="left" vertical="center" indent="3" shrinkToFit="1"/>
      <protection locked="0"/>
    </xf>
    <xf numFmtId="0" fontId="4" fillId="0" borderId="0" xfId="0" applyFont="1" applyAlignment="1">
      <alignment horizontal="center" vertical="center" shrinkToFit="1"/>
    </xf>
    <xf numFmtId="0" fontId="5" fillId="0" borderId="0" xfId="0" applyFont="1" applyAlignment="1">
      <alignment horizontal="center" vertical="center" shrinkToFit="1"/>
    </xf>
    <xf numFmtId="0" fontId="6" fillId="0" borderId="25" xfId="0" applyFont="1" applyBorder="1" applyAlignment="1" applyProtection="1">
      <alignment horizontal="center" vertical="center" shrinkToFit="1"/>
      <protection locked="0"/>
    </xf>
    <xf numFmtId="0" fontId="4" fillId="0" borderId="29"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30" xfId="0" applyFont="1" applyBorder="1" applyAlignment="1">
      <alignment horizontal="center" vertical="center" shrinkToFit="1"/>
    </xf>
    <xf numFmtId="0" fontId="6" fillId="0" borderId="30" xfId="0" applyFont="1" applyBorder="1" applyAlignment="1" applyProtection="1">
      <alignment horizontal="center" vertical="center" shrinkToFit="1"/>
      <protection locked="0"/>
    </xf>
    <xf numFmtId="0" fontId="6" fillId="0" borderId="11" xfId="0" applyFont="1" applyBorder="1" applyAlignment="1" applyProtection="1">
      <alignment horizontal="center" vertical="center" shrinkToFit="1"/>
      <protection locked="0"/>
    </xf>
    <xf numFmtId="0" fontId="6" fillId="0" borderId="33" xfId="0" applyFont="1" applyBorder="1" applyAlignment="1" applyProtection="1">
      <alignment horizontal="center" vertical="center" shrinkToFit="1"/>
      <protection locked="0"/>
    </xf>
    <xf numFmtId="0" fontId="6" fillId="0" borderId="34" xfId="0" applyFont="1" applyBorder="1" applyAlignment="1" applyProtection="1">
      <alignment horizontal="center" vertical="center" shrinkToFit="1"/>
      <protection locked="0"/>
    </xf>
    <xf numFmtId="0" fontId="9" fillId="0" borderId="30" xfId="1" applyFont="1" applyBorder="1" applyAlignment="1">
      <alignment horizontal="center" vertical="center" wrapText="1" shrinkToFit="1"/>
    </xf>
    <xf numFmtId="0" fontId="7" fillId="0" borderId="37" xfId="0" applyFont="1" applyBorder="1" applyAlignment="1" applyProtection="1">
      <alignment horizontal="center" vertical="center" wrapText="1" shrinkToFit="1"/>
      <protection locked="0"/>
    </xf>
    <xf numFmtId="0" fontId="7" fillId="0" borderId="0" xfId="0" applyFont="1" applyAlignment="1" applyProtection="1">
      <alignment horizontal="center" vertical="center" wrapText="1" shrinkToFit="1"/>
      <protection locked="0"/>
    </xf>
    <xf numFmtId="0" fontId="7" fillId="0" borderId="33" xfId="0" applyFont="1" applyBorder="1" applyAlignment="1" applyProtection="1">
      <alignment horizontal="center" vertical="center" wrapText="1" shrinkToFit="1"/>
      <protection locked="0"/>
    </xf>
    <xf numFmtId="0" fontId="1" fillId="0" borderId="30" xfId="0" applyFont="1" applyBorder="1" applyAlignment="1" applyProtection="1">
      <alignment horizontal="center" vertical="center" shrinkToFit="1"/>
      <protection locked="0"/>
    </xf>
    <xf numFmtId="0" fontId="1" fillId="0" borderId="40" xfId="0" applyFont="1" applyBorder="1" applyAlignment="1" applyProtection="1">
      <alignment horizontal="center" vertical="center" shrinkToFit="1"/>
      <protection locked="0"/>
    </xf>
    <xf numFmtId="0" fontId="6" fillId="3" borderId="30" xfId="0" applyFont="1" applyFill="1" applyBorder="1" applyAlignment="1" applyProtection="1">
      <alignment horizontal="left" vertical="center" shrinkToFit="1"/>
      <protection locked="0"/>
    </xf>
    <xf numFmtId="0" fontId="6" fillId="0" borderId="30" xfId="0" applyFont="1" applyBorder="1" applyAlignment="1" applyProtection="1">
      <alignment horizontal="left" vertical="center" shrinkToFit="1"/>
      <protection locked="0"/>
    </xf>
    <xf numFmtId="0" fontId="6" fillId="2" borderId="30" xfId="0" applyFont="1" applyFill="1" applyBorder="1" applyAlignment="1" applyProtection="1">
      <alignment horizontal="center" vertical="center" shrinkToFit="1"/>
      <protection locked="0"/>
    </xf>
    <xf numFmtId="0" fontId="6" fillId="3" borderId="30" xfId="0" applyFont="1" applyFill="1" applyBorder="1" applyAlignment="1" applyProtection="1">
      <alignment horizontal="center" vertical="center" shrinkToFit="1"/>
      <protection locked="0"/>
    </xf>
    <xf numFmtId="0" fontId="6" fillId="0" borderId="13" xfId="0" applyFont="1" applyBorder="1" applyAlignment="1" applyProtection="1">
      <alignment horizontal="center" vertical="center" shrinkToFit="1"/>
      <protection locked="0"/>
    </xf>
    <xf numFmtId="0" fontId="6" fillId="2" borderId="11" xfId="0" applyFont="1" applyFill="1" applyBorder="1" applyAlignment="1" applyProtection="1">
      <alignment horizontal="center" vertical="center" shrinkToFit="1"/>
      <protection locked="0"/>
    </xf>
    <xf numFmtId="0" fontId="6" fillId="3" borderId="11" xfId="0" applyFont="1" applyFill="1" applyBorder="1" applyAlignment="1" applyProtection="1">
      <alignment horizontal="center" vertical="center" shrinkToFit="1"/>
      <protection locked="0"/>
    </xf>
    <xf numFmtId="0" fontId="6" fillId="2" borderId="40" xfId="0" applyFont="1" applyFill="1" applyBorder="1" applyAlignment="1" applyProtection="1">
      <alignment horizontal="center" vertical="center" shrinkToFit="1"/>
      <protection locked="0"/>
    </xf>
    <xf numFmtId="0" fontId="6" fillId="2" borderId="1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2" borderId="33"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left" vertical="center" shrinkToFit="1"/>
      <protection locked="0"/>
    </xf>
    <xf numFmtId="0" fontId="3" fillId="0" borderId="41" xfId="0" applyFont="1" applyBorder="1" applyAlignment="1">
      <alignment horizontal="center" vertical="center"/>
    </xf>
    <xf numFmtId="0" fontId="3" fillId="0" borderId="42" xfId="0" applyFont="1" applyBorder="1" applyAlignment="1" applyProtection="1">
      <alignment horizontal="center" vertical="center"/>
      <protection locked="0"/>
    </xf>
    <xf numFmtId="0" fontId="3" fillId="0" borderId="0" xfId="0" applyFont="1" applyAlignment="1">
      <alignment horizontal="center" vertical="center"/>
    </xf>
    <xf numFmtId="0" fontId="3" fillId="0" borderId="39" xfId="0" applyFont="1" applyBorder="1" applyAlignment="1">
      <alignment horizontal="center" vertical="center"/>
    </xf>
    <xf numFmtId="0" fontId="3" fillId="0" borderId="44" xfId="0" applyFont="1" applyBorder="1" applyAlignment="1" applyProtection="1">
      <alignment horizontal="center" vertical="center" shrinkToFit="1"/>
      <protection locked="0"/>
    </xf>
    <xf numFmtId="0" fontId="3" fillId="0" borderId="45" xfId="0" applyFont="1" applyBorder="1" applyAlignment="1" applyProtection="1">
      <alignment horizontal="center" vertical="center"/>
      <protection locked="0"/>
    </xf>
    <xf numFmtId="0" fontId="4" fillId="0" borderId="44" xfId="0" applyFont="1" applyBorder="1" applyAlignment="1" applyProtection="1">
      <alignment horizontal="center" vertical="center" shrinkToFit="1"/>
      <protection locked="0"/>
    </xf>
    <xf numFmtId="0" fontId="4" fillId="0" borderId="45" xfId="0" applyFont="1" applyBorder="1" applyAlignment="1" applyProtection="1">
      <alignment horizontal="center" vertical="center" shrinkToFit="1"/>
      <protection locked="0"/>
    </xf>
    <xf numFmtId="0" fontId="3" fillId="0" borderId="32" xfId="0" applyFont="1" applyBorder="1" applyAlignment="1">
      <alignment horizontal="center" vertical="center"/>
    </xf>
    <xf numFmtId="0" fontId="3" fillId="0" borderId="30" xfId="0" applyFont="1" applyBorder="1" applyAlignment="1">
      <alignment horizontal="center" vertical="center"/>
    </xf>
    <xf numFmtId="0" fontId="1" fillId="0" borderId="30" xfId="0" applyFont="1" applyBorder="1" applyAlignment="1">
      <alignment horizontal="left" vertical="center" wrapText="1"/>
    </xf>
    <xf numFmtId="0" fontId="4" fillId="0" borderId="30" xfId="0" applyFont="1" applyBorder="1" applyAlignment="1" applyProtection="1">
      <alignment horizontal="center" vertical="center" shrinkToFit="1"/>
      <protection locked="0"/>
    </xf>
    <xf numFmtId="56" fontId="4" fillId="0" borderId="45" xfId="0" quotePrefix="1" applyNumberFormat="1" applyFont="1" applyBorder="1" applyAlignment="1">
      <alignment horizontal="center" vertical="center" shrinkToFit="1"/>
    </xf>
    <xf numFmtId="0" fontId="1" fillId="0" borderId="30" xfId="0" applyFont="1" applyBorder="1" applyAlignment="1" applyProtection="1">
      <alignment horizontal="left" vertical="center" shrinkToFit="1"/>
      <protection locked="0"/>
    </xf>
    <xf numFmtId="0" fontId="4" fillId="0" borderId="30" xfId="0" applyFont="1" applyBorder="1" applyAlignment="1">
      <alignment horizontal="left" vertical="center" shrinkToFit="1"/>
    </xf>
    <xf numFmtId="0" fontId="4" fillId="0" borderId="45" xfId="0" applyFont="1" applyBorder="1" applyAlignment="1">
      <alignment horizontal="center" vertical="center" shrinkToFit="1"/>
    </xf>
    <xf numFmtId="0" fontId="4" fillId="0" borderId="41" xfId="0" applyFont="1" applyBorder="1" applyAlignment="1">
      <alignment horizontal="center" vertical="center" shrinkToFit="1"/>
    </xf>
    <xf numFmtId="0" fontId="4" fillId="0" borderId="44" xfId="0" applyFont="1" applyBorder="1" applyAlignment="1">
      <alignment horizontal="center" vertical="center" shrinkToFit="1"/>
    </xf>
    <xf numFmtId="0" fontId="11" fillId="0" borderId="44" xfId="2" applyFont="1" applyBorder="1" applyAlignment="1">
      <alignment horizontal="left" vertical="center" shrinkToFit="1"/>
    </xf>
    <xf numFmtId="0" fontId="1" fillId="0" borderId="45" xfId="0" applyFont="1" applyBorder="1" applyAlignment="1" applyProtection="1">
      <alignment horizontal="center" vertical="center" shrinkToFit="1"/>
      <protection locked="0"/>
    </xf>
    <xf numFmtId="0" fontId="10" fillId="0" borderId="44" xfId="2" applyFont="1" applyBorder="1" applyAlignment="1">
      <alignment horizontal="left" vertical="center" shrinkToFit="1"/>
    </xf>
    <xf numFmtId="0" fontId="11" fillId="0" borderId="44" xfId="2" applyFont="1" applyBorder="1" applyAlignment="1">
      <alignment vertical="center" shrinkToFit="1"/>
    </xf>
    <xf numFmtId="0" fontId="1" fillId="0" borderId="48" xfId="0" applyFont="1" applyBorder="1" applyAlignment="1" applyProtection="1">
      <alignment horizontal="center" vertical="center" shrinkToFit="1"/>
      <protection locked="0"/>
    </xf>
    <xf numFmtId="0" fontId="6" fillId="3" borderId="49" xfId="0" applyFont="1" applyFill="1" applyBorder="1" applyAlignment="1" applyProtection="1">
      <alignment horizontal="left" vertical="center" shrinkToFit="1"/>
      <protection locked="0"/>
    </xf>
    <xf numFmtId="0" fontId="6" fillId="0" borderId="49" xfId="0" applyFont="1" applyBorder="1" applyAlignment="1" applyProtection="1">
      <alignment horizontal="left" vertical="center" shrinkToFit="1"/>
      <protection locked="0"/>
    </xf>
    <xf numFmtId="0" fontId="6" fillId="2" borderId="49"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shrinkToFit="1"/>
      <protection locked="0"/>
    </xf>
    <xf numFmtId="0" fontId="6" fillId="0" borderId="49" xfId="0" applyFont="1" applyBorder="1" applyAlignment="1" applyProtection="1">
      <alignment horizontal="center" vertical="center" shrinkToFit="1"/>
      <protection locked="0"/>
    </xf>
    <xf numFmtId="0" fontId="6" fillId="2" borderId="2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2" borderId="48" xfId="0" applyFont="1" applyFill="1" applyBorder="1" applyAlignment="1" applyProtection="1">
      <alignment horizontal="center" vertical="center" shrinkToFit="1"/>
      <protection locked="0"/>
    </xf>
    <xf numFmtId="0" fontId="6" fillId="3" borderId="50" xfId="0" applyFont="1" applyFill="1" applyBorder="1" applyAlignment="1" applyProtection="1">
      <alignment horizontal="center" vertical="center" shrinkToFit="1"/>
      <protection locked="0"/>
    </xf>
    <xf numFmtId="0" fontId="6" fillId="2" borderId="50" xfId="0" applyFont="1" applyFill="1" applyBorder="1" applyAlignment="1" applyProtection="1">
      <alignment horizontal="center" vertical="center" shrinkToFit="1"/>
      <protection locked="0"/>
    </xf>
    <xf numFmtId="0" fontId="6" fillId="3" borderId="50" xfId="0" applyFont="1" applyFill="1" applyBorder="1" applyAlignment="1" applyProtection="1">
      <alignment horizontal="left" vertical="center" shrinkToFit="1"/>
      <protection locked="0"/>
    </xf>
    <xf numFmtId="0" fontId="4" fillId="0" borderId="0" xfId="0" applyFont="1" applyAlignment="1" applyProtection="1">
      <alignment horizontal="center" vertical="center" shrinkToFit="1"/>
      <protection locked="0"/>
    </xf>
    <xf numFmtId="0" fontId="4" fillId="0" borderId="44" xfId="0" applyFont="1" applyBorder="1" applyAlignment="1">
      <alignment horizontal="left" vertical="center" shrinkToFit="1"/>
    </xf>
    <xf numFmtId="0" fontId="11" fillId="0" borderId="44" xfId="3" applyFont="1" applyBorder="1" applyAlignment="1">
      <alignment vertical="center" shrinkToFit="1"/>
    </xf>
    <xf numFmtId="0" fontId="11" fillId="0" borderId="44" xfId="3" applyFont="1" applyBorder="1" applyAlignment="1">
      <alignment horizontal="left" vertical="center" shrinkToFit="1"/>
    </xf>
    <xf numFmtId="0" fontId="1" fillId="0" borderId="44" xfId="0" applyFont="1" applyBorder="1" applyAlignment="1" applyProtection="1">
      <alignment horizontal="center" vertical="center" shrinkToFit="1"/>
      <protection locked="0"/>
    </xf>
    <xf numFmtId="0" fontId="10" fillId="0" borderId="44" xfId="1" applyFont="1" applyBorder="1" applyAlignment="1">
      <alignment vertical="center" shrinkToFit="1"/>
    </xf>
    <xf numFmtId="0" fontId="11" fillId="0" borderId="44" xfId="1" applyFont="1" applyBorder="1" applyAlignment="1">
      <alignment vertical="center" shrinkToFit="1"/>
    </xf>
    <xf numFmtId="0" fontId="11" fillId="0" borderId="44" xfId="2" applyFont="1" applyBorder="1" applyAlignment="1">
      <alignment horizontal="justify" vertical="center" shrinkToFit="1"/>
    </xf>
    <xf numFmtId="0" fontId="3" fillId="0" borderId="44" xfId="0" applyFont="1" applyBorder="1" applyAlignment="1">
      <alignment vertical="center" shrinkToFit="1"/>
    </xf>
    <xf numFmtId="0" fontId="3" fillId="0" borderId="45" xfId="0" applyFont="1" applyBorder="1">
      <alignment vertical="center"/>
    </xf>
    <xf numFmtId="0" fontId="3" fillId="0" borderId="51" xfId="0" applyFont="1" applyBorder="1" applyAlignment="1">
      <alignment vertical="center" shrinkToFit="1"/>
    </xf>
    <xf numFmtId="0" fontId="3" fillId="0" borderId="52" xfId="0" applyFont="1" applyBorder="1">
      <alignment vertical="center"/>
    </xf>
    <xf numFmtId="0" fontId="6" fillId="0" borderId="56" xfId="0" applyFont="1" applyBorder="1" applyAlignment="1" applyProtection="1">
      <alignment horizontal="center" vertical="center" shrinkToFit="1"/>
      <protection locked="0"/>
    </xf>
    <xf numFmtId="0" fontId="6" fillId="0" borderId="54" xfId="0" applyFont="1" applyBorder="1" applyAlignment="1" applyProtection="1">
      <alignment horizontal="center" vertical="center" shrinkToFit="1"/>
      <protection locked="0"/>
    </xf>
    <xf numFmtId="0" fontId="6" fillId="2" borderId="53" xfId="0" applyFont="1" applyFill="1" applyBorder="1" applyAlignment="1" applyProtection="1">
      <alignment horizontal="center" vertical="center" shrinkToFit="1"/>
      <protection locked="0"/>
    </xf>
    <xf numFmtId="0" fontId="9" fillId="0" borderId="0" xfId="4" applyFont="1" applyAlignment="1">
      <alignment horizontal="left" vertical="center"/>
    </xf>
    <xf numFmtId="0" fontId="9" fillId="0" borderId="0" xfId="4" applyFont="1" applyAlignment="1">
      <alignment horizontal="left" vertical="center" shrinkToFit="1"/>
    </xf>
    <xf numFmtId="0" fontId="10" fillId="0" borderId="0" xfId="4" applyFont="1" applyAlignment="1">
      <alignment horizontal="center" vertical="center"/>
    </xf>
    <xf numFmtId="0" fontId="10" fillId="0" borderId="0" xfId="4" applyFont="1" applyAlignment="1">
      <alignment horizontal="left" vertical="center"/>
    </xf>
    <xf numFmtId="0" fontId="10" fillId="0" borderId="0" xfId="4" applyFont="1" applyAlignment="1">
      <alignment horizontal="left" vertical="center" shrinkToFit="1"/>
    </xf>
    <xf numFmtId="0" fontId="1" fillId="0" borderId="41" xfId="0" applyFont="1" applyBorder="1" applyAlignment="1">
      <alignment horizontal="left" vertical="center" wrapText="1"/>
    </xf>
    <xf numFmtId="0" fontId="7" fillId="0" borderId="41" xfId="0" applyFont="1" applyBorder="1" applyAlignment="1">
      <alignment horizontal="left" vertical="center" wrapText="1"/>
    </xf>
    <xf numFmtId="0" fontId="9" fillId="0" borderId="33" xfId="1" applyFont="1" applyBorder="1" applyAlignment="1">
      <alignment horizontal="center" vertical="center" wrapText="1" shrinkToFit="1"/>
    </xf>
    <xf numFmtId="0" fontId="6" fillId="0" borderId="63" xfId="0" applyFont="1" applyBorder="1" applyAlignment="1" applyProtection="1">
      <alignment horizontal="center" vertical="center" shrinkToFit="1"/>
      <protection locked="0"/>
    </xf>
    <xf numFmtId="0" fontId="6" fillId="0" borderId="65" xfId="0" applyFont="1" applyBorder="1" applyAlignment="1" applyProtection="1">
      <alignment horizontal="center" vertical="center" shrinkToFit="1"/>
      <protection locked="0"/>
    </xf>
    <xf numFmtId="0" fontId="6" fillId="0" borderId="37" xfId="0" applyFont="1" applyBorder="1" applyAlignment="1" applyProtection="1">
      <alignment horizontal="center" vertical="center" shrinkToFit="1"/>
      <protection locked="0"/>
    </xf>
    <xf numFmtId="0" fontId="4" fillId="0" borderId="90" xfId="0" applyFont="1" applyBorder="1" applyAlignment="1">
      <alignment horizontal="center" vertical="center" shrinkToFit="1"/>
    </xf>
    <xf numFmtId="0" fontId="3" fillId="0" borderId="91" xfId="0" applyFont="1" applyBorder="1" applyAlignment="1" applyProtection="1">
      <alignment horizontal="center" vertical="center" shrinkToFit="1"/>
      <protection locked="0"/>
    </xf>
    <xf numFmtId="0" fontId="3" fillId="2" borderId="30" xfId="0" applyFont="1" applyFill="1" applyBorder="1" applyAlignment="1">
      <alignment horizontal="center" vertical="center"/>
    </xf>
    <xf numFmtId="0" fontId="1" fillId="0" borderId="30" xfId="0" applyFont="1" applyBorder="1" applyAlignment="1">
      <alignment horizontal="center" vertical="center" shrinkToFit="1"/>
    </xf>
    <xf numFmtId="0" fontId="7" fillId="0" borderId="0" xfId="0" applyFont="1" applyAlignment="1">
      <alignment horizontal="left" vertical="center" wrapText="1"/>
    </xf>
    <xf numFmtId="0" fontId="7" fillId="0" borderId="30" xfId="0" applyFont="1" applyBorder="1" applyAlignment="1" applyProtection="1">
      <alignment horizontal="center" vertical="center" wrapText="1" shrinkToFit="1"/>
      <protection locked="0"/>
    </xf>
    <xf numFmtId="0" fontId="4" fillId="0" borderId="0" xfId="4" applyFont="1" applyAlignment="1">
      <alignment horizontal="left" vertical="center"/>
    </xf>
    <xf numFmtId="0" fontId="16" fillId="0" borderId="30" xfId="0" applyFont="1" applyBorder="1" applyAlignment="1">
      <alignment horizontal="center" vertical="center"/>
    </xf>
    <xf numFmtId="0" fontId="1" fillId="0" borderId="0" xfId="0" applyFont="1">
      <alignment vertical="center"/>
    </xf>
    <xf numFmtId="0" fontId="16" fillId="0" borderId="0" xfId="0" applyFont="1">
      <alignment vertical="center"/>
    </xf>
    <xf numFmtId="0" fontId="1" fillId="0" borderId="30" xfId="0" applyFont="1" applyBorder="1" applyAlignment="1">
      <alignment vertical="center" textRotation="255"/>
    </xf>
    <xf numFmtId="0" fontId="1" fillId="0" borderId="30" xfId="0" applyFont="1" applyBorder="1" applyAlignment="1">
      <alignment vertical="center" textRotation="255" wrapText="1"/>
    </xf>
    <xf numFmtId="0" fontId="18" fillId="0" borderId="30" xfId="0" applyFont="1" applyBorder="1" applyAlignment="1">
      <alignment vertical="center" textRotation="255"/>
    </xf>
    <xf numFmtId="0" fontId="18" fillId="0" borderId="30" xfId="0" applyFont="1" applyBorder="1" applyAlignment="1">
      <alignment vertical="center" textRotation="255" wrapText="1"/>
    </xf>
    <xf numFmtId="0" fontId="18" fillId="0" borderId="0" xfId="0" applyFont="1">
      <alignment vertical="center"/>
    </xf>
    <xf numFmtId="0" fontId="22" fillId="3" borderId="30" xfId="0" applyFont="1" applyFill="1" applyBorder="1" applyAlignment="1">
      <alignment horizontal="center" vertical="center"/>
    </xf>
    <xf numFmtId="0" fontId="0" fillId="0" borderId="30" xfId="0" applyBorder="1" applyAlignment="1">
      <alignment horizontal="center" vertical="center"/>
    </xf>
    <xf numFmtId="0" fontId="22" fillId="0" borderId="30" xfId="0" applyFont="1" applyBorder="1" applyAlignment="1">
      <alignment horizontal="center" vertical="center"/>
    </xf>
    <xf numFmtId="0" fontId="0" fillId="3" borderId="30" xfId="0" applyFill="1" applyBorder="1" applyAlignment="1">
      <alignment horizontal="center" vertical="center"/>
    </xf>
    <xf numFmtId="0" fontId="3" fillId="0" borderId="0" xfId="0" applyFont="1">
      <alignment vertical="center"/>
    </xf>
    <xf numFmtId="0" fontId="3" fillId="3" borderId="0" xfId="0" applyFont="1" applyFill="1">
      <alignment vertical="center"/>
    </xf>
    <xf numFmtId="0" fontId="3" fillId="2" borderId="0" xfId="0" applyFont="1" applyFill="1">
      <alignment vertical="center"/>
    </xf>
    <xf numFmtId="0" fontId="23" fillId="0" borderId="0" xfId="0" applyFont="1">
      <alignment vertical="center"/>
    </xf>
    <xf numFmtId="0" fontId="3" fillId="0" borderId="43" xfId="0" applyFont="1" applyBorder="1">
      <alignment vertical="center"/>
    </xf>
    <xf numFmtId="0" fontId="8" fillId="0" borderId="0" xfId="4" applyAlignment="1">
      <alignment horizontal="left" vertical="center"/>
    </xf>
    <xf numFmtId="0" fontId="8" fillId="0" borderId="0" xfId="4">
      <alignment vertical="center"/>
    </xf>
    <xf numFmtId="0" fontId="8" fillId="0" borderId="30" xfId="4" applyBorder="1" applyAlignment="1">
      <alignment horizontal="center" vertical="center"/>
    </xf>
    <xf numFmtId="0" fontId="8" fillId="0" borderId="39" xfId="4" applyBorder="1" applyAlignment="1">
      <alignment horizontal="center" vertical="center"/>
    </xf>
    <xf numFmtId="176" fontId="6" fillId="0" borderId="30" xfId="0" applyNumberFormat="1" applyFont="1" applyBorder="1" applyAlignment="1" applyProtection="1">
      <alignment horizontal="center" vertical="center" shrinkToFit="1"/>
      <protection locked="0"/>
    </xf>
    <xf numFmtId="0" fontId="1" fillId="2" borderId="30" xfId="0" applyFont="1" applyFill="1" applyBorder="1" applyAlignment="1" applyProtection="1">
      <alignment horizontal="center" vertical="center" shrinkToFit="1"/>
      <protection locked="0"/>
    </xf>
    <xf numFmtId="0" fontId="1" fillId="2" borderId="11" xfId="0" applyFont="1" applyFill="1" applyBorder="1" applyAlignment="1" applyProtection="1">
      <alignment horizontal="center" vertical="center" shrinkToFit="1"/>
      <protection locked="0"/>
    </xf>
    <xf numFmtId="0" fontId="1" fillId="2" borderId="33" xfId="0" applyFont="1" applyFill="1" applyBorder="1" applyAlignment="1" applyProtection="1">
      <alignment horizontal="center" vertical="center" shrinkToFit="1"/>
      <protection locked="0"/>
    </xf>
    <xf numFmtId="176" fontId="6" fillId="0" borderId="49" xfId="0" applyNumberFormat="1" applyFont="1" applyBorder="1" applyAlignment="1" applyProtection="1">
      <alignment horizontal="center" vertical="center" shrinkToFit="1"/>
      <protection locked="0"/>
    </xf>
    <xf numFmtId="0" fontId="1" fillId="2" borderId="49" xfId="0" applyFont="1" applyFill="1" applyBorder="1" applyAlignment="1" applyProtection="1">
      <alignment horizontal="center" vertical="center" shrinkToFit="1"/>
      <protection locked="0"/>
    </xf>
    <xf numFmtId="0" fontId="1" fillId="2" borderId="22" xfId="0" applyFont="1" applyFill="1" applyBorder="1" applyAlignment="1" applyProtection="1">
      <alignment horizontal="center" vertical="center" shrinkToFit="1"/>
      <protection locked="0"/>
    </xf>
    <xf numFmtId="0" fontId="1" fillId="2" borderId="50" xfId="0" applyFont="1" applyFill="1" applyBorder="1" applyAlignment="1" applyProtection="1">
      <alignment horizontal="center" vertical="center" shrinkToFit="1"/>
      <protection locked="0"/>
    </xf>
    <xf numFmtId="0" fontId="26" fillId="0" borderId="0" xfId="0" applyFont="1">
      <alignment vertical="center"/>
    </xf>
    <xf numFmtId="0" fontId="27" fillId="0" borderId="0" xfId="0" applyFont="1">
      <alignment vertical="center"/>
    </xf>
    <xf numFmtId="0" fontId="0" fillId="0" borderId="14" xfId="0" applyBorder="1">
      <alignment vertical="center"/>
    </xf>
    <xf numFmtId="0" fontId="4" fillId="0" borderId="0" xfId="4" applyFont="1" applyProtection="1">
      <alignment vertical="center"/>
      <protection hidden="1"/>
    </xf>
    <xf numFmtId="0" fontId="8" fillId="0" borderId="0" xfId="4" applyAlignment="1" applyProtection="1">
      <alignment horizontal="center" vertical="center"/>
      <protection hidden="1"/>
    </xf>
    <xf numFmtId="0" fontId="8" fillId="0" borderId="0" xfId="4" applyProtection="1">
      <alignment vertical="center"/>
      <protection hidden="1"/>
    </xf>
    <xf numFmtId="0" fontId="13" fillId="0" borderId="0" xfId="4" applyFont="1" applyAlignment="1" applyProtection="1">
      <alignment horizontal="center" vertical="center"/>
      <protection hidden="1"/>
    </xf>
    <xf numFmtId="0" fontId="8" fillId="0" borderId="9" xfId="4" applyBorder="1" applyProtection="1">
      <alignment vertical="center"/>
      <protection hidden="1"/>
    </xf>
    <xf numFmtId="0" fontId="9" fillId="0" borderId="0" xfId="4" applyFont="1" applyAlignment="1" applyProtection="1">
      <alignment horizontal="center" vertical="center"/>
      <protection hidden="1"/>
    </xf>
    <xf numFmtId="0" fontId="9" fillId="0" borderId="0" xfId="4" applyFont="1" applyAlignment="1" applyProtection="1">
      <alignment horizontal="left" vertical="center"/>
      <protection hidden="1"/>
    </xf>
    <xf numFmtId="0" fontId="9" fillId="0" borderId="0" xfId="4" applyFont="1" applyAlignment="1" applyProtection="1">
      <alignment horizontal="left" vertical="center" shrinkToFit="1"/>
      <protection hidden="1"/>
    </xf>
    <xf numFmtId="0" fontId="4" fillId="0" borderId="57" xfId="4" applyFont="1" applyBorder="1" applyAlignment="1" applyProtection="1">
      <alignment horizontal="left" vertical="center" indent="1"/>
      <protection hidden="1"/>
    </xf>
    <xf numFmtId="0" fontId="4" fillId="0" borderId="27" xfId="4" applyFont="1" applyBorder="1" applyAlignment="1" applyProtection="1">
      <alignment horizontal="left" vertical="center" indent="1"/>
      <protection hidden="1"/>
    </xf>
    <xf numFmtId="0" fontId="4" fillId="0" borderId="57" xfId="4" applyFont="1" applyBorder="1" applyAlignment="1" applyProtection="1">
      <alignment horizontal="left" vertical="center"/>
      <protection hidden="1"/>
    </xf>
    <xf numFmtId="0" fontId="4" fillId="0" borderId="27" xfId="4" applyFont="1" applyBorder="1" applyAlignment="1" applyProtection="1">
      <alignment horizontal="left" vertical="center"/>
      <protection hidden="1"/>
    </xf>
    <xf numFmtId="0" fontId="4" fillId="0" borderId="0" xfId="4" applyFont="1" applyAlignment="1" applyProtection="1">
      <alignment horizontal="center" vertical="center"/>
      <protection hidden="1"/>
    </xf>
    <xf numFmtId="0" fontId="4" fillId="0" borderId="32" xfId="4" applyFont="1" applyBorder="1" applyAlignment="1" applyProtection="1">
      <alignment horizontal="center" vertical="center"/>
      <protection hidden="1"/>
    </xf>
    <xf numFmtId="0" fontId="4" fillId="4" borderId="32" xfId="4" applyFont="1" applyFill="1" applyBorder="1" applyAlignment="1" applyProtection="1">
      <alignment horizontal="center" vertical="center"/>
      <protection hidden="1"/>
    </xf>
    <xf numFmtId="0" fontId="4" fillId="4" borderId="38" xfId="4" applyFont="1" applyFill="1" applyBorder="1" applyAlignment="1" applyProtection="1">
      <alignment horizontal="center" vertical="center"/>
      <protection hidden="1"/>
    </xf>
    <xf numFmtId="0" fontId="10" fillId="0" borderId="30" xfId="4" applyFont="1" applyBorder="1" applyAlignment="1" applyProtection="1">
      <alignment horizontal="center" vertical="center"/>
      <protection hidden="1"/>
    </xf>
    <xf numFmtId="0" fontId="10" fillId="0" borderId="11" xfId="4" applyFont="1" applyBorder="1" applyAlignment="1" applyProtection="1">
      <alignment horizontal="center" vertical="center" wrapText="1" shrinkToFit="1"/>
      <protection hidden="1"/>
    </xf>
    <xf numFmtId="0" fontId="10" fillId="0" borderId="40" xfId="4" applyFont="1" applyBorder="1" applyAlignment="1" applyProtection="1">
      <alignment horizontal="center" vertical="center" shrinkToFit="1"/>
      <protection hidden="1"/>
    </xf>
    <xf numFmtId="0" fontId="10" fillId="0" borderId="47" xfId="4" applyFont="1" applyBorder="1" applyAlignment="1" applyProtection="1">
      <alignment horizontal="center" vertical="center" shrinkToFit="1"/>
      <protection hidden="1"/>
    </xf>
    <xf numFmtId="0" fontId="10" fillId="0" borderId="40" xfId="4" applyFont="1" applyBorder="1" applyAlignment="1" applyProtection="1">
      <alignment horizontal="center" vertical="center" wrapText="1" shrinkToFit="1"/>
      <protection hidden="1"/>
    </xf>
    <xf numFmtId="0" fontId="4" fillId="0" borderId="30" xfId="4" applyFont="1" applyBorder="1" applyAlignment="1" applyProtection="1">
      <alignment horizontal="center" vertical="center"/>
      <protection hidden="1"/>
    </xf>
    <xf numFmtId="0" fontId="4" fillId="0" borderId="81" xfId="4" applyFont="1" applyBorder="1" applyAlignment="1" applyProtection="1">
      <alignment horizontal="center" vertical="center"/>
      <protection hidden="1"/>
    </xf>
    <xf numFmtId="0" fontId="10" fillId="0" borderId="41" xfId="4" applyFont="1" applyBorder="1" applyAlignment="1" applyProtection="1">
      <alignment horizontal="center" vertical="center"/>
      <protection hidden="1"/>
    </xf>
    <xf numFmtId="0" fontId="10" fillId="0" borderId="83" xfId="4" applyFont="1" applyBorder="1" applyAlignment="1" applyProtection="1">
      <alignment horizontal="center" vertical="center"/>
      <protection hidden="1"/>
    </xf>
    <xf numFmtId="0" fontId="10" fillId="4" borderId="41" xfId="4" applyFont="1" applyFill="1" applyBorder="1" applyAlignment="1" applyProtection="1">
      <alignment horizontal="center" vertical="center"/>
      <protection hidden="1"/>
    </xf>
    <xf numFmtId="0" fontId="10" fillId="4" borderId="77" xfId="4" applyFont="1" applyFill="1" applyBorder="1" applyAlignment="1" applyProtection="1">
      <alignment horizontal="center" vertical="center"/>
      <protection hidden="1"/>
    </xf>
    <xf numFmtId="0" fontId="4" fillId="5" borderId="32" xfId="4" applyFont="1" applyFill="1" applyBorder="1" applyAlignment="1" applyProtection="1">
      <alignment horizontal="center" vertical="center"/>
      <protection hidden="1"/>
    </xf>
    <xf numFmtId="0" fontId="4" fillId="5" borderId="38" xfId="4" applyFont="1" applyFill="1" applyBorder="1" applyAlignment="1" applyProtection="1">
      <alignment horizontal="center" vertical="center"/>
      <protection hidden="1"/>
    </xf>
    <xf numFmtId="0" fontId="10" fillId="5" borderId="30" xfId="4" applyFont="1" applyFill="1" applyBorder="1" applyAlignment="1" applyProtection="1">
      <alignment horizontal="center" vertical="center"/>
      <protection hidden="1"/>
    </xf>
    <xf numFmtId="0" fontId="10" fillId="5" borderId="33" xfId="4" applyFont="1" applyFill="1" applyBorder="1" applyAlignment="1" applyProtection="1">
      <alignment horizontal="center" vertical="center"/>
      <protection hidden="1"/>
    </xf>
    <xf numFmtId="0" fontId="10" fillId="5" borderId="41" xfId="4" applyFont="1" applyFill="1" applyBorder="1" applyAlignment="1" applyProtection="1">
      <alignment horizontal="center" vertical="center"/>
      <protection hidden="1"/>
    </xf>
    <xf numFmtId="0" fontId="10" fillId="5" borderId="77" xfId="4" applyFont="1" applyFill="1" applyBorder="1" applyAlignment="1" applyProtection="1">
      <alignment horizontal="center" vertical="center"/>
      <protection hidden="1"/>
    </xf>
    <xf numFmtId="0" fontId="4" fillId="5" borderId="72" xfId="4" applyFont="1" applyFill="1" applyBorder="1" applyAlignment="1" applyProtection="1">
      <alignment horizontal="center" vertical="center"/>
      <protection hidden="1"/>
    </xf>
    <xf numFmtId="0" fontId="10" fillId="5" borderId="75" xfId="4" applyFont="1" applyFill="1" applyBorder="1" applyAlignment="1" applyProtection="1">
      <alignment horizontal="center" vertical="center"/>
      <protection hidden="1"/>
    </xf>
    <xf numFmtId="0" fontId="4" fillId="5" borderId="11" xfId="4" applyFont="1" applyFill="1" applyBorder="1" applyAlignment="1" applyProtection="1">
      <alignment horizontal="center" vertical="center"/>
      <protection hidden="1"/>
    </xf>
    <xf numFmtId="0" fontId="4" fillId="5" borderId="33" xfId="4" applyFont="1" applyFill="1" applyBorder="1" applyAlignment="1" applyProtection="1">
      <alignment horizontal="center" vertical="center"/>
      <protection hidden="1"/>
    </xf>
    <xf numFmtId="0" fontId="10" fillId="5" borderId="11" xfId="4" applyFont="1" applyFill="1" applyBorder="1" applyAlignment="1" applyProtection="1">
      <alignment horizontal="center" vertical="center"/>
      <protection hidden="1"/>
    </xf>
    <xf numFmtId="0" fontId="4" fillId="5" borderId="86" xfId="4" applyFont="1" applyFill="1" applyBorder="1" applyAlignment="1" applyProtection="1">
      <alignment horizontal="center" vertical="center" shrinkToFit="1"/>
      <protection hidden="1"/>
    </xf>
    <xf numFmtId="0" fontId="4" fillId="0" borderId="0" xfId="4" applyFont="1" applyAlignment="1" applyProtection="1">
      <alignment horizontal="left" vertical="center" indent="1"/>
      <protection hidden="1"/>
    </xf>
    <xf numFmtId="0" fontId="29" fillId="0" borderId="0" xfId="0" applyFont="1">
      <alignment vertical="center"/>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1" xfId="0" applyFont="1" applyBorder="1" applyAlignment="1">
      <alignment horizontal="center" vertical="center" shrinkToFit="1"/>
    </xf>
    <xf numFmtId="0" fontId="1" fillId="0" borderId="0" xfId="0" applyFont="1" applyAlignment="1" applyProtection="1">
      <alignment horizontal="center" vertical="center" shrinkToFit="1"/>
      <protection locked="0"/>
    </xf>
    <xf numFmtId="0" fontId="10" fillId="0" borderId="30" xfId="0" applyFont="1" applyBorder="1" applyAlignment="1">
      <alignment horizontal="center" vertical="center" shrinkToFit="1"/>
    </xf>
    <xf numFmtId="0" fontId="3" fillId="0" borderId="41" xfId="0" applyFont="1" applyBorder="1" applyAlignment="1">
      <alignment horizontal="center" vertical="center" textRotation="255"/>
    </xf>
    <xf numFmtId="0" fontId="3" fillId="0" borderId="39" xfId="0" applyFont="1" applyBorder="1" applyAlignment="1">
      <alignment horizontal="center" vertical="center" textRotation="255"/>
    </xf>
    <xf numFmtId="0" fontId="3" fillId="0" borderId="32" xfId="0" applyFont="1" applyBorder="1" applyAlignment="1">
      <alignment horizontal="center" vertical="center" textRotation="255"/>
    </xf>
    <xf numFmtId="0" fontId="3" fillId="2" borderId="41" xfId="0" applyFont="1" applyFill="1" applyBorder="1" applyAlignment="1">
      <alignment horizontal="center" vertical="center"/>
    </xf>
    <xf numFmtId="0" fontId="3" fillId="2" borderId="32" xfId="0" applyFont="1" applyFill="1" applyBorder="1" applyAlignment="1">
      <alignment horizontal="center" vertical="center"/>
    </xf>
    <xf numFmtId="0" fontId="3" fillId="0" borderId="41"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41" xfId="0" applyFont="1" applyBorder="1" applyAlignment="1">
      <alignment horizontal="center" vertical="center"/>
    </xf>
    <xf numFmtId="0" fontId="3" fillId="0" borderId="39" xfId="0" applyFont="1" applyBorder="1" applyAlignment="1">
      <alignment horizontal="center" vertical="center"/>
    </xf>
    <xf numFmtId="0" fontId="3" fillId="0" borderId="32" xfId="0" applyFont="1" applyBorder="1" applyAlignment="1">
      <alignment horizontal="center" vertical="center"/>
    </xf>
    <xf numFmtId="0" fontId="4" fillId="0" borderId="46"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36" xfId="0" applyFont="1" applyBorder="1" applyAlignment="1">
      <alignment horizontal="center" vertical="center" shrinkToFit="1"/>
    </xf>
    <xf numFmtId="0" fontId="4" fillId="0" borderId="47" xfId="0" applyFont="1" applyBorder="1" applyAlignment="1">
      <alignment horizontal="center" vertical="center" shrinkToFit="1"/>
    </xf>
    <xf numFmtId="0" fontId="10" fillId="0" borderId="46" xfId="0" applyFont="1" applyBorder="1" applyAlignment="1">
      <alignment horizontal="left" vertical="center" wrapText="1" shrinkToFit="1"/>
    </xf>
    <xf numFmtId="0" fontId="10" fillId="0" borderId="17" xfId="0" applyFont="1" applyBorder="1" applyAlignment="1">
      <alignment horizontal="left" vertical="center" wrapText="1" shrinkToFit="1"/>
    </xf>
    <xf numFmtId="0" fontId="10" fillId="0" borderId="36" xfId="0" applyFont="1" applyBorder="1" applyAlignment="1">
      <alignment horizontal="left" vertical="center" wrapText="1" shrinkToFit="1"/>
    </xf>
    <xf numFmtId="0" fontId="10" fillId="0" borderId="47" xfId="0" applyFont="1" applyBorder="1" applyAlignment="1">
      <alignment horizontal="left" vertical="center" wrapText="1" shrinkToFit="1"/>
    </xf>
    <xf numFmtId="0" fontId="3" fillId="0" borderId="1" xfId="0" applyFont="1" applyBorder="1" applyAlignment="1" applyProtection="1">
      <alignment horizontal="center" vertical="center" shrinkToFit="1"/>
      <protection locked="0"/>
    </xf>
    <xf numFmtId="0" fontId="3" fillId="0" borderId="2" xfId="0" applyFont="1" applyBorder="1" applyAlignment="1" applyProtection="1">
      <alignment horizontal="center" vertical="center" shrinkToFit="1"/>
      <protection locked="0"/>
    </xf>
    <xf numFmtId="0" fontId="3" fillId="0" borderId="3" xfId="0" applyFont="1" applyBorder="1" applyAlignment="1" applyProtection="1">
      <alignment horizontal="center" vertical="center" shrinkToFit="1"/>
      <protection locked="0"/>
    </xf>
    <xf numFmtId="0" fontId="3" fillId="0" borderId="9" xfId="0" applyFont="1" applyBorder="1" applyAlignment="1" applyProtection="1">
      <alignment horizontal="center" vertical="center" shrinkToFit="1"/>
      <protection locked="0"/>
    </xf>
    <xf numFmtId="0" fontId="3" fillId="0" borderId="0" xfId="0" applyFont="1" applyAlignment="1" applyProtection="1">
      <alignment horizontal="center" vertical="center" shrinkToFit="1"/>
      <protection locked="0"/>
    </xf>
    <xf numFmtId="0" fontId="3" fillId="0" borderId="10" xfId="0" applyFont="1" applyBorder="1" applyAlignment="1" applyProtection="1">
      <alignment horizontal="center" vertical="center" shrinkToFit="1"/>
      <protection locked="0"/>
    </xf>
    <xf numFmtId="0" fontId="3" fillId="0" borderId="19" xfId="0" applyFont="1" applyBorder="1" applyAlignment="1" applyProtection="1">
      <alignment horizontal="center" vertical="center" shrinkToFit="1"/>
      <protection locked="0"/>
    </xf>
    <xf numFmtId="0" fontId="3" fillId="0" borderId="20" xfId="0" applyFont="1" applyBorder="1" applyAlignment="1" applyProtection="1">
      <alignment horizontal="center" vertical="center" shrinkToFit="1"/>
      <protection locked="0"/>
    </xf>
    <xf numFmtId="0" fontId="3" fillId="0" borderId="21" xfId="0" applyFont="1" applyBorder="1" applyAlignment="1" applyProtection="1">
      <alignment horizontal="center" vertical="center" shrinkToFit="1"/>
      <protection locked="0"/>
    </xf>
    <xf numFmtId="0" fontId="6" fillId="0" borderId="24" xfId="0" applyFont="1" applyBorder="1" applyAlignment="1" applyProtection="1">
      <alignment horizontal="center" vertical="center" wrapText="1" shrinkToFit="1"/>
      <protection locked="0"/>
    </xf>
    <xf numFmtId="0" fontId="6" fillId="0" borderId="31" xfId="0" applyFont="1" applyBorder="1" applyAlignment="1" applyProtection="1">
      <alignment horizontal="center" vertical="center" wrapText="1" shrinkToFit="1"/>
      <protection locked="0"/>
    </xf>
    <xf numFmtId="0" fontId="6" fillId="0" borderId="25" xfId="0" applyFont="1" applyBorder="1" applyAlignment="1" applyProtection="1">
      <alignment horizontal="center" vertical="center" shrinkToFit="1"/>
      <protection locked="0"/>
    </xf>
    <xf numFmtId="0" fontId="6" fillId="0" borderId="32" xfId="0" applyFont="1" applyBorder="1" applyAlignment="1" applyProtection="1">
      <alignment horizontal="center" vertical="center" shrinkToFit="1"/>
      <protection locked="0"/>
    </xf>
    <xf numFmtId="0" fontId="1" fillId="3" borderId="53" xfId="0" applyFont="1" applyFill="1" applyBorder="1" applyAlignment="1" applyProtection="1">
      <alignment horizontal="left" vertical="center" indent="3" shrinkToFit="1"/>
      <protection locked="0"/>
    </xf>
    <xf numFmtId="0" fontId="1" fillId="3" borderId="54" xfId="0" applyFont="1" applyFill="1" applyBorder="1" applyAlignment="1" applyProtection="1">
      <alignment horizontal="left" vertical="center" indent="3" shrinkToFit="1"/>
      <protection locked="0"/>
    </xf>
    <xf numFmtId="0" fontId="1" fillId="0" borderId="0" xfId="0" applyFont="1" applyAlignment="1">
      <alignment horizontal="left" vertical="center" shrinkToFit="1"/>
    </xf>
    <xf numFmtId="0" fontId="1" fillId="0" borderId="19" xfId="0" applyFont="1" applyBorder="1" applyAlignment="1" applyProtection="1">
      <alignment horizontal="center" vertical="center" shrinkToFit="1"/>
      <protection locked="0"/>
    </xf>
    <xf numFmtId="0" fontId="1" fillId="0" borderId="20" xfId="0" applyFont="1" applyBorder="1" applyAlignment="1" applyProtection="1">
      <alignment horizontal="center" vertical="center" shrinkToFit="1"/>
      <protection locked="0"/>
    </xf>
    <xf numFmtId="0" fontId="1" fillId="0" borderId="21" xfId="0" applyFont="1" applyBorder="1" applyAlignment="1" applyProtection="1">
      <alignment horizontal="center" vertical="center" shrinkToFit="1"/>
      <protection locked="0"/>
    </xf>
    <xf numFmtId="0" fontId="25" fillId="0" borderId="20" xfId="0" applyFont="1" applyBorder="1" applyAlignment="1" applyProtection="1">
      <alignment horizontal="center" vertical="center" shrinkToFit="1"/>
      <protection locked="0"/>
    </xf>
    <xf numFmtId="0" fontId="6" fillId="0" borderId="25" xfId="0" applyFont="1" applyBorder="1" applyAlignment="1" applyProtection="1">
      <alignment horizontal="center" vertical="center" wrapText="1" shrinkToFit="1"/>
      <protection locked="0"/>
    </xf>
    <xf numFmtId="0" fontId="3" fillId="0" borderId="8" xfId="0" applyFont="1" applyBorder="1" applyAlignment="1" applyProtection="1">
      <alignment horizontal="center" vertical="center" shrinkToFit="1"/>
      <protection locked="0"/>
    </xf>
    <xf numFmtId="0" fontId="3" fillId="0" borderId="6" xfId="0" applyFont="1" applyBorder="1" applyAlignment="1" applyProtection="1">
      <alignment horizontal="center" vertical="center" shrinkToFit="1"/>
      <protection locked="0"/>
    </xf>
    <xf numFmtId="0" fontId="3" fillId="0" borderId="4" xfId="0" applyFont="1" applyBorder="1" applyAlignment="1" applyProtection="1">
      <alignment horizontal="center" vertical="center" shrinkToFit="1"/>
      <protection locked="0"/>
    </xf>
    <xf numFmtId="0" fontId="3" fillId="3" borderId="5" xfId="0" applyFont="1" applyFill="1" applyBorder="1" applyAlignment="1" applyProtection="1">
      <alignment horizontal="left" vertical="center" indent="3" shrinkToFit="1"/>
      <protection locked="0"/>
    </xf>
    <xf numFmtId="0" fontId="3" fillId="3" borderId="6" xfId="0" applyFont="1" applyFill="1" applyBorder="1" applyAlignment="1" applyProtection="1">
      <alignment horizontal="left" vertical="center" indent="3" shrinkToFit="1"/>
      <protection locked="0"/>
    </xf>
    <xf numFmtId="0" fontId="3" fillId="3" borderId="7" xfId="0" applyFont="1" applyFill="1" applyBorder="1" applyAlignment="1" applyProtection="1">
      <alignment horizontal="left" vertical="center" indent="3" shrinkToFit="1"/>
      <protection locked="0"/>
    </xf>
    <xf numFmtId="0" fontId="1" fillId="0" borderId="16" xfId="0" applyFont="1" applyBorder="1" applyAlignment="1" applyProtection="1">
      <alignment horizontal="center" vertical="center" shrinkToFit="1"/>
      <protection locked="0"/>
    </xf>
    <xf numFmtId="0" fontId="1" fillId="0" borderId="14" xfId="0" applyFont="1" applyBorder="1" applyAlignment="1" applyProtection="1">
      <alignment horizontal="center" vertical="center" shrinkToFit="1"/>
      <protection locked="0"/>
    </xf>
    <xf numFmtId="0" fontId="1" fillId="0" borderId="17" xfId="0" applyFont="1" applyBorder="1" applyAlignment="1" applyProtection="1">
      <alignment horizontal="center" vertical="center" shrinkToFit="1"/>
      <protection locked="0"/>
    </xf>
    <xf numFmtId="0" fontId="1" fillId="3" borderId="0" xfId="0" applyFont="1" applyFill="1" applyAlignment="1" applyProtection="1">
      <alignment horizontal="left" vertical="center" indent="3" shrinkToFit="1"/>
      <protection locked="0"/>
    </xf>
    <xf numFmtId="0" fontId="1" fillId="3" borderId="18" xfId="0" applyFont="1" applyFill="1" applyBorder="1" applyAlignment="1" applyProtection="1">
      <alignment horizontal="left" vertical="center" indent="3" shrinkToFit="1"/>
      <protection locked="0"/>
    </xf>
    <xf numFmtId="0" fontId="1" fillId="0" borderId="23" xfId="0" applyFont="1" applyBorder="1" applyAlignment="1" applyProtection="1">
      <alignment horizontal="center" vertical="center" shrinkToFit="1"/>
      <protection locked="0"/>
    </xf>
    <xf numFmtId="0" fontId="1" fillId="2" borderId="5" xfId="0" applyFont="1" applyFill="1" applyBorder="1" applyAlignment="1" applyProtection="1">
      <alignment horizontal="left" vertical="center" indent="3" shrinkToFit="1"/>
      <protection locked="0"/>
    </xf>
    <xf numFmtId="0" fontId="1" fillId="2" borderId="6" xfId="0" applyFont="1" applyFill="1" applyBorder="1" applyAlignment="1" applyProtection="1">
      <alignment horizontal="left" vertical="center" indent="3" shrinkToFit="1"/>
      <protection locked="0"/>
    </xf>
    <xf numFmtId="0" fontId="1" fillId="3" borderId="12" xfId="0" applyFont="1" applyFill="1" applyBorder="1" applyAlignment="1" applyProtection="1">
      <alignment horizontal="left" vertical="center" indent="3" shrinkToFit="1"/>
      <protection locked="0"/>
    </xf>
    <xf numFmtId="0" fontId="1" fillId="3" borderId="13" xfId="0" applyFont="1" applyFill="1" applyBorder="1" applyAlignment="1" applyProtection="1">
      <alignment horizontal="left" vertical="center" indent="3" shrinkToFit="1"/>
      <protection locked="0"/>
    </xf>
    <xf numFmtId="0" fontId="6" fillId="0" borderId="89" xfId="0" applyFont="1" applyBorder="1" applyAlignment="1" applyProtection="1">
      <alignment horizontal="center" vertical="center" wrapText="1" shrinkToFit="1"/>
      <protection locked="0"/>
    </xf>
    <xf numFmtId="0" fontId="6" fillId="0" borderId="32" xfId="0" applyFont="1" applyBorder="1" applyAlignment="1" applyProtection="1">
      <alignment horizontal="center" vertical="center" wrapText="1" shrinkToFit="1"/>
      <protection locked="0"/>
    </xf>
    <xf numFmtId="0" fontId="6" fillId="0" borderId="1"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0" fontId="6" fillId="0" borderId="62" xfId="0" applyFont="1" applyBorder="1" applyAlignment="1" applyProtection="1">
      <alignment horizontal="center" vertical="center" shrinkToFit="1"/>
      <protection locked="0"/>
    </xf>
    <xf numFmtId="0" fontId="6" fillId="0" borderId="8" xfId="0" applyFont="1" applyBorder="1" applyAlignment="1" applyProtection="1">
      <alignment horizontal="center" vertical="center" shrinkToFit="1"/>
      <protection locked="0"/>
    </xf>
    <xf numFmtId="0" fontId="6" fillId="0" borderId="6" xfId="0" applyFont="1" applyBorder="1" applyAlignment="1" applyProtection="1">
      <alignment horizontal="center" vertical="center" shrinkToFit="1"/>
      <protection locked="0"/>
    </xf>
    <xf numFmtId="0" fontId="6" fillId="0" borderId="7" xfId="0" applyFont="1" applyBorder="1" applyAlignment="1" applyProtection="1">
      <alignment horizontal="center" vertical="center" shrinkToFit="1"/>
      <protection locked="0"/>
    </xf>
    <xf numFmtId="0" fontId="7" fillId="0" borderId="6" xfId="0" applyFont="1" applyBorder="1" applyAlignment="1" applyProtection="1">
      <alignment horizontal="center" vertical="center" wrapText="1" shrinkToFit="1"/>
      <protection locked="0"/>
    </xf>
    <xf numFmtId="0" fontId="7" fillId="0" borderId="7" xfId="0" applyFont="1" applyBorder="1" applyAlignment="1" applyProtection="1">
      <alignment horizontal="center" vertical="center" wrapText="1" shrinkToFit="1"/>
      <protection locked="0"/>
    </xf>
    <xf numFmtId="0" fontId="7" fillId="0" borderId="24" xfId="0" applyFont="1" applyBorder="1" applyAlignment="1" applyProtection="1">
      <alignment horizontal="center" vertical="center" wrapText="1" shrinkToFit="1"/>
      <protection locked="0"/>
    </xf>
    <xf numFmtId="0" fontId="7" fillId="0" borderId="31" xfId="0" applyFont="1" applyBorder="1" applyAlignment="1" applyProtection="1">
      <alignment horizontal="center" vertical="center" wrapText="1" shrinkToFit="1"/>
      <protection locked="0"/>
    </xf>
    <xf numFmtId="0" fontId="6" fillId="0" borderId="28" xfId="0" applyFont="1" applyBorder="1" applyAlignment="1" applyProtection="1">
      <alignment horizontal="center" vertical="center" shrinkToFit="1"/>
      <protection locked="0"/>
    </xf>
    <xf numFmtId="0" fontId="6" fillId="0" borderId="38" xfId="0" applyFont="1" applyBorder="1" applyAlignment="1" applyProtection="1">
      <alignment horizontal="center" vertical="center" shrinkToFit="1"/>
      <protection locked="0"/>
    </xf>
    <xf numFmtId="0" fontId="6" fillId="0" borderId="5" xfId="0" applyFont="1" applyBorder="1" applyAlignment="1" applyProtection="1">
      <alignment horizontal="center" vertical="center" shrinkToFit="1"/>
      <protection locked="0"/>
    </xf>
    <xf numFmtId="0" fontId="1" fillId="0" borderId="30" xfId="0" applyFont="1" applyBorder="1" applyAlignment="1">
      <alignment horizontal="left" vertical="center" wrapText="1"/>
    </xf>
    <xf numFmtId="0" fontId="4" fillId="0" borderId="30" xfId="0" applyFont="1" applyBorder="1" applyAlignment="1">
      <alignment horizontal="center" vertical="center" shrinkToFit="1"/>
    </xf>
    <xf numFmtId="0" fontId="4" fillId="0" borderId="30" xfId="0" applyFont="1" applyBorder="1" applyAlignment="1">
      <alignment horizontal="left" vertical="center" shrinkToFit="1"/>
    </xf>
    <xf numFmtId="0" fontId="1" fillId="0" borderId="30" xfId="0" applyFont="1" applyBorder="1" applyAlignment="1">
      <alignment horizontal="center" vertical="center" shrinkToFit="1"/>
    </xf>
    <xf numFmtId="0" fontId="1" fillId="0" borderId="35" xfId="0" applyFont="1" applyBorder="1" applyAlignment="1">
      <alignment horizontal="left" vertical="center" shrinkToFit="1"/>
    </xf>
    <xf numFmtId="0" fontId="10" fillId="0" borderId="16" xfId="4" applyFont="1" applyBorder="1" applyAlignment="1" applyProtection="1">
      <alignment horizontal="center" vertical="center" shrinkToFit="1"/>
      <protection hidden="1"/>
    </xf>
    <xf numFmtId="0" fontId="10" fillId="0" borderId="14" xfId="4" applyFont="1" applyBorder="1" applyAlignment="1" applyProtection="1">
      <alignment horizontal="center" vertical="center" shrinkToFit="1"/>
      <protection hidden="1"/>
    </xf>
    <xf numFmtId="0" fontId="10" fillId="0" borderId="9" xfId="4" applyFont="1" applyBorder="1" applyAlignment="1" applyProtection="1">
      <alignment horizontal="center" vertical="center" shrinkToFit="1"/>
      <protection hidden="1"/>
    </xf>
    <xf numFmtId="0" fontId="10" fillId="0" borderId="0" xfId="4" applyFont="1" applyAlignment="1" applyProtection="1">
      <alignment horizontal="center" vertical="center" shrinkToFit="1"/>
      <protection hidden="1"/>
    </xf>
    <xf numFmtId="0" fontId="10" fillId="0" borderId="96" xfId="4" applyFont="1" applyBorder="1" applyAlignment="1" applyProtection="1">
      <alignment horizontal="center" vertical="center" shrinkToFit="1"/>
      <protection hidden="1"/>
    </xf>
    <xf numFmtId="0" fontId="10" fillId="0" borderId="35" xfId="4" applyFont="1" applyBorder="1" applyAlignment="1" applyProtection="1">
      <alignment horizontal="center" vertical="center" shrinkToFit="1"/>
      <protection hidden="1"/>
    </xf>
    <xf numFmtId="0" fontId="10" fillId="5" borderId="98" xfId="4" applyFont="1" applyFill="1" applyBorder="1" applyAlignment="1" applyProtection="1">
      <alignment horizontal="center" vertical="center" shrinkToFit="1"/>
      <protection hidden="1"/>
    </xf>
    <xf numFmtId="0" fontId="10" fillId="5" borderId="15" xfId="4" applyFont="1" applyFill="1" applyBorder="1" applyAlignment="1" applyProtection="1">
      <alignment horizontal="center" vertical="center" shrinkToFit="1"/>
      <protection hidden="1"/>
    </xf>
    <xf numFmtId="0" fontId="10" fillId="5" borderId="99" xfId="4" applyFont="1" applyFill="1" applyBorder="1" applyAlignment="1" applyProtection="1">
      <alignment horizontal="center" vertical="center" shrinkToFit="1"/>
      <protection hidden="1"/>
    </xf>
    <xf numFmtId="0" fontId="10" fillId="5" borderId="18" xfId="4" applyFont="1" applyFill="1" applyBorder="1" applyAlignment="1" applyProtection="1">
      <alignment horizontal="center" vertical="center" shrinkToFit="1"/>
      <protection hidden="1"/>
    </xf>
    <xf numFmtId="0" fontId="10" fillId="5" borderId="100" xfId="4" applyFont="1" applyFill="1" applyBorder="1" applyAlignment="1" applyProtection="1">
      <alignment horizontal="center" vertical="center" shrinkToFit="1"/>
      <protection hidden="1"/>
    </xf>
    <xf numFmtId="0" fontId="10" fillId="5" borderId="97" xfId="4" applyFont="1" applyFill="1" applyBorder="1" applyAlignment="1" applyProtection="1">
      <alignment horizontal="center" vertical="center" shrinkToFit="1"/>
      <protection hidden="1"/>
    </xf>
    <xf numFmtId="0" fontId="4" fillId="0" borderId="88" xfId="4" applyFont="1" applyBorder="1" applyAlignment="1" applyProtection="1">
      <alignment horizontal="left" vertical="center" indent="1"/>
      <protection hidden="1"/>
    </xf>
    <xf numFmtId="0" fontId="4" fillId="0" borderId="57" xfId="4" applyFont="1" applyBorder="1" applyAlignment="1" applyProtection="1">
      <alignment horizontal="left" vertical="center" indent="1"/>
      <protection hidden="1"/>
    </xf>
    <xf numFmtId="0" fontId="4" fillId="0" borderId="26" xfId="4" applyFont="1" applyBorder="1" applyAlignment="1" applyProtection="1">
      <alignment horizontal="center" vertical="center"/>
      <protection hidden="1"/>
    </xf>
    <xf numFmtId="0" fontId="4" fillId="0" borderId="57" xfId="4" applyFont="1" applyBorder="1" applyAlignment="1" applyProtection="1">
      <alignment horizontal="center" vertical="center"/>
      <protection hidden="1"/>
    </xf>
    <xf numFmtId="0" fontId="4" fillId="0" borderId="26" xfId="4" applyFont="1" applyBorder="1" applyAlignment="1" applyProtection="1">
      <alignment horizontal="left" vertical="center" indent="1"/>
      <protection hidden="1"/>
    </xf>
    <xf numFmtId="0" fontId="4" fillId="0" borderId="27" xfId="4" applyFont="1" applyBorder="1" applyAlignment="1" applyProtection="1">
      <alignment horizontal="left" vertical="center" indent="1"/>
      <protection hidden="1"/>
    </xf>
    <xf numFmtId="0" fontId="4" fillId="0" borderId="92" xfId="4" applyFont="1" applyBorder="1" applyAlignment="1" applyProtection="1">
      <alignment horizontal="center" vertical="center"/>
      <protection hidden="1"/>
    </xf>
    <xf numFmtId="0" fontId="4" fillId="0" borderId="93" xfId="4" applyFont="1" applyBorder="1" applyAlignment="1" applyProtection="1">
      <alignment horizontal="center" vertical="center"/>
      <protection hidden="1"/>
    </xf>
    <xf numFmtId="0" fontId="4" fillId="0" borderId="95" xfId="4" applyFont="1" applyBorder="1" applyAlignment="1" applyProtection="1">
      <alignment horizontal="center" vertical="center"/>
      <protection hidden="1"/>
    </xf>
    <xf numFmtId="0" fontId="10" fillId="4" borderId="41" xfId="4" applyFont="1" applyFill="1" applyBorder="1" applyAlignment="1" applyProtection="1">
      <alignment horizontal="center" vertical="center"/>
      <protection hidden="1"/>
    </xf>
    <xf numFmtId="0" fontId="10" fillId="4" borderId="77" xfId="4" applyFont="1" applyFill="1" applyBorder="1" applyAlignment="1" applyProtection="1">
      <alignment horizontal="center" vertical="center"/>
      <protection hidden="1"/>
    </xf>
    <xf numFmtId="0" fontId="10" fillId="0" borderId="60" xfId="4" applyFont="1" applyBorder="1" applyAlignment="1" applyProtection="1">
      <alignment horizontal="center" vertical="center" shrinkToFit="1"/>
      <protection hidden="1"/>
    </xf>
    <xf numFmtId="0" fontId="10" fillId="0" borderId="67" xfId="4" applyFont="1" applyBorder="1" applyAlignment="1" applyProtection="1">
      <alignment horizontal="center" vertical="center" shrinkToFit="1"/>
      <protection hidden="1"/>
    </xf>
    <xf numFmtId="0" fontId="10" fillId="0" borderId="30" xfId="4" applyFont="1" applyBorder="1" applyAlignment="1" applyProtection="1">
      <alignment horizontal="center" vertical="center"/>
      <protection hidden="1"/>
    </xf>
    <xf numFmtId="0" fontId="10" fillId="0" borderId="41" xfId="4" applyFont="1" applyBorder="1" applyAlignment="1" applyProtection="1">
      <alignment horizontal="center" vertical="center"/>
      <protection hidden="1"/>
    </xf>
    <xf numFmtId="0" fontId="10" fillId="0" borderId="83" xfId="4" applyFont="1" applyBorder="1" applyAlignment="1" applyProtection="1">
      <alignment horizontal="center" vertical="center"/>
      <protection hidden="1"/>
    </xf>
    <xf numFmtId="0" fontId="10" fillId="0" borderId="79" xfId="4" applyFont="1" applyBorder="1" applyAlignment="1" applyProtection="1">
      <alignment horizontal="center" vertical="center" shrinkToFit="1"/>
      <protection hidden="1"/>
    </xf>
    <xf numFmtId="0" fontId="10" fillId="0" borderId="31" xfId="4" applyFont="1" applyBorder="1" applyAlignment="1" applyProtection="1">
      <alignment horizontal="center" vertical="center" shrinkToFit="1"/>
      <protection hidden="1"/>
    </xf>
    <xf numFmtId="0" fontId="10" fillId="5" borderId="30" xfId="4" applyFont="1" applyFill="1" applyBorder="1" applyAlignment="1" applyProtection="1">
      <alignment horizontal="center" vertical="center"/>
      <protection hidden="1"/>
    </xf>
    <xf numFmtId="0" fontId="10" fillId="5" borderId="33" xfId="4" applyFont="1" applyFill="1" applyBorder="1" applyAlignment="1" applyProtection="1">
      <alignment horizontal="center" vertical="center"/>
      <protection hidden="1"/>
    </xf>
    <xf numFmtId="0" fontId="10" fillId="0" borderId="59" xfId="4" applyFont="1" applyBorder="1" applyAlignment="1" applyProtection="1">
      <alignment horizontal="left" vertical="center" wrapText="1" shrinkToFit="1"/>
      <protection hidden="1"/>
    </xf>
    <xf numFmtId="0" fontId="10" fillId="0" borderId="66" xfId="4" applyFont="1" applyBorder="1" applyAlignment="1" applyProtection="1">
      <alignment horizontal="left" vertical="center" wrapText="1" shrinkToFit="1"/>
      <protection hidden="1"/>
    </xf>
    <xf numFmtId="0" fontId="10" fillId="5" borderId="60" xfId="4" applyFont="1" applyFill="1" applyBorder="1" applyAlignment="1" applyProtection="1">
      <alignment horizontal="center" vertical="center" shrinkToFit="1"/>
      <protection hidden="1"/>
    </xf>
    <xf numFmtId="0" fontId="10" fillId="5" borderId="64" xfId="4" applyFont="1" applyFill="1" applyBorder="1" applyAlignment="1" applyProtection="1">
      <alignment horizontal="center" vertical="center" shrinkToFit="1"/>
      <protection hidden="1"/>
    </xf>
    <xf numFmtId="0" fontId="10" fillId="5" borderId="67" xfId="4" applyFont="1" applyFill="1" applyBorder="1" applyAlignment="1" applyProtection="1">
      <alignment horizontal="center" vertical="center" shrinkToFit="1"/>
      <protection hidden="1"/>
    </xf>
    <xf numFmtId="0" fontId="10" fillId="5" borderId="70" xfId="4" applyFont="1" applyFill="1" applyBorder="1" applyAlignment="1" applyProtection="1">
      <alignment horizontal="center" vertical="center" shrinkToFit="1"/>
      <protection hidden="1"/>
    </xf>
    <xf numFmtId="0" fontId="10" fillId="4" borderId="60" xfId="4" applyFont="1" applyFill="1" applyBorder="1" applyAlignment="1" applyProtection="1">
      <alignment horizontal="center" vertical="center" shrinkToFit="1"/>
      <protection hidden="1"/>
    </xf>
    <xf numFmtId="0" fontId="10" fillId="4" borderId="64" xfId="4" applyFont="1" applyFill="1" applyBorder="1" applyAlignment="1" applyProtection="1">
      <alignment horizontal="center" vertical="center" shrinkToFit="1"/>
      <protection hidden="1"/>
    </xf>
    <xf numFmtId="0" fontId="10" fillId="4" borderId="67" xfId="4" applyFont="1" applyFill="1" applyBorder="1" applyAlignment="1" applyProtection="1">
      <alignment horizontal="center" vertical="center" shrinkToFit="1"/>
      <protection hidden="1"/>
    </xf>
    <xf numFmtId="0" fontId="10" fillId="4" borderId="70" xfId="4" applyFont="1" applyFill="1" applyBorder="1" applyAlignment="1" applyProtection="1">
      <alignment horizontal="center" vertical="center" shrinkToFit="1"/>
      <protection hidden="1"/>
    </xf>
    <xf numFmtId="0" fontId="10" fillId="5" borderId="61" xfId="4" applyFont="1" applyFill="1" applyBorder="1" applyAlignment="1" applyProtection="1">
      <alignment horizontal="center" vertical="center" wrapText="1" shrinkToFit="1"/>
      <protection hidden="1"/>
    </xf>
    <xf numFmtId="0" fontId="10" fillId="5" borderId="62" xfId="4" applyFont="1" applyFill="1" applyBorder="1" applyAlignment="1" applyProtection="1">
      <alignment horizontal="center" vertical="center" wrapText="1" shrinkToFit="1"/>
      <protection hidden="1"/>
    </xf>
    <xf numFmtId="0" fontId="10" fillId="5" borderId="68" xfId="4" applyFont="1" applyFill="1" applyBorder="1" applyAlignment="1" applyProtection="1">
      <alignment horizontal="center" vertical="center" wrapText="1" shrinkToFit="1"/>
      <protection hidden="1"/>
    </xf>
    <xf numFmtId="0" fontId="10" fillId="5" borderId="69" xfId="4" applyFont="1" applyFill="1" applyBorder="1" applyAlignment="1" applyProtection="1">
      <alignment horizontal="center" vertical="center" wrapText="1" shrinkToFit="1"/>
      <protection hidden="1"/>
    </xf>
    <xf numFmtId="0" fontId="10" fillId="0" borderId="82" xfId="4" applyFont="1" applyBorder="1" applyAlignment="1" applyProtection="1">
      <alignment horizontal="center" vertical="center" shrinkToFit="1"/>
      <protection hidden="1"/>
    </xf>
    <xf numFmtId="0" fontId="8" fillId="0" borderId="84" xfId="4" applyBorder="1" applyAlignment="1" applyProtection="1">
      <alignment horizontal="center" vertical="center" shrinkToFit="1"/>
      <protection hidden="1"/>
    </xf>
    <xf numFmtId="0" fontId="10" fillId="0" borderId="73" xfId="4" applyFont="1" applyBorder="1" applyAlignment="1" applyProtection="1">
      <alignment horizontal="center" vertical="center" shrinkToFit="1"/>
      <protection hidden="1"/>
    </xf>
    <xf numFmtId="0" fontId="10" fillId="0" borderId="10" xfId="4" applyFont="1" applyBorder="1" applyAlignment="1" applyProtection="1">
      <alignment horizontal="center" vertical="center" shrinkToFit="1"/>
      <protection hidden="1"/>
    </xf>
    <xf numFmtId="0" fontId="4" fillId="0" borderId="74" xfId="4" applyFont="1" applyBorder="1" applyAlignment="1" applyProtection="1">
      <alignment horizontal="center" vertical="center" wrapText="1"/>
      <protection hidden="1"/>
    </xf>
    <xf numFmtId="0" fontId="4" fillId="0" borderId="76" xfId="4" applyFont="1" applyBorder="1" applyAlignment="1" applyProtection="1">
      <alignment horizontal="center" vertical="center"/>
      <protection hidden="1"/>
    </xf>
    <xf numFmtId="0" fontId="8" fillId="0" borderId="76" xfId="4" applyBorder="1" applyAlignment="1" applyProtection="1">
      <alignment horizontal="center" vertical="center"/>
      <protection hidden="1"/>
    </xf>
    <xf numFmtId="0" fontId="8" fillId="0" borderId="80" xfId="4" applyBorder="1" applyAlignment="1" applyProtection="1">
      <alignment horizontal="center" vertical="center"/>
      <protection hidden="1"/>
    </xf>
    <xf numFmtId="0" fontId="10" fillId="4" borderId="39" xfId="4" applyFont="1" applyFill="1" applyBorder="1" applyAlignment="1" applyProtection="1">
      <alignment horizontal="center" vertical="center"/>
      <protection hidden="1"/>
    </xf>
    <xf numFmtId="0" fontId="10" fillId="4" borderId="32" xfId="4" applyFont="1" applyFill="1" applyBorder="1" applyAlignment="1" applyProtection="1">
      <alignment horizontal="center" vertical="center"/>
      <protection hidden="1"/>
    </xf>
    <xf numFmtId="0" fontId="10" fillId="4" borderId="78" xfId="4" applyFont="1" applyFill="1" applyBorder="1" applyAlignment="1" applyProtection="1">
      <alignment horizontal="center" vertical="center"/>
      <protection hidden="1"/>
    </xf>
    <xf numFmtId="0" fontId="10" fillId="4" borderId="38" xfId="4" applyFont="1" applyFill="1" applyBorder="1" applyAlignment="1" applyProtection="1">
      <alignment horizontal="center" vertical="center"/>
      <protection hidden="1"/>
    </xf>
    <xf numFmtId="0" fontId="10" fillId="5" borderId="85" xfId="4" applyFont="1" applyFill="1" applyBorder="1" applyAlignment="1" applyProtection="1">
      <alignment horizontal="center" vertical="center"/>
      <protection hidden="1"/>
    </xf>
    <xf numFmtId="0" fontId="10" fillId="5" borderId="70" xfId="4" applyFont="1" applyFill="1" applyBorder="1" applyAlignment="1" applyProtection="1">
      <alignment horizontal="center" vertical="center"/>
      <protection hidden="1"/>
    </xf>
    <xf numFmtId="0" fontId="10" fillId="5" borderId="41" xfId="4" applyFont="1" applyFill="1" applyBorder="1" applyAlignment="1" applyProtection="1">
      <alignment horizontal="center" vertical="center"/>
      <protection hidden="1"/>
    </xf>
    <xf numFmtId="0" fontId="10" fillId="5" borderId="77" xfId="4" applyFont="1" applyFill="1" applyBorder="1" applyAlignment="1" applyProtection="1">
      <alignment horizontal="center" vertical="center"/>
      <protection hidden="1"/>
    </xf>
    <xf numFmtId="0" fontId="10" fillId="5" borderId="75" xfId="4" applyFont="1" applyFill="1" applyBorder="1" applyAlignment="1" applyProtection="1">
      <alignment horizontal="center" vertical="center"/>
      <protection hidden="1"/>
    </xf>
    <xf numFmtId="0" fontId="10" fillId="0" borderId="17" xfId="4" applyFont="1" applyBorder="1" applyAlignment="1" applyProtection="1">
      <alignment horizontal="center" vertical="center" shrinkToFit="1"/>
      <protection hidden="1"/>
    </xf>
    <xf numFmtId="0" fontId="10" fillId="0" borderId="47" xfId="4" applyFont="1" applyBorder="1" applyAlignment="1" applyProtection="1">
      <alignment horizontal="center" vertical="center" shrinkToFit="1"/>
      <protection hidden="1"/>
    </xf>
    <xf numFmtId="0" fontId="4" fillId="0" borderId="0" xfId="4" applyFont="1" applyAlignment="1" applyProtection="1">
      <alignment horizontal="left" vertical="center"/>
      <protection hidden="1"/>
    </xf>
    <xf numFmtId="0" fontId="13" fillId="0" borderId="0" xfId="4" applyFont="1" applyAlignment="1" applyProtection="1">
      <alignment horizontal="center" vertical="center"/>
      <protection locked="0" hidden="1"/>
    </xf>
    <xf numFmtId="0" fontId="4" fillId="0" borderId="87" xfId="4" applyFont="1" applyBorder="1" applyAlignment="1" applyProtection="1">
      <alignment horizontal="center" vertical="center"/>
      <protection hidden="1"/>
    </xf>
    <xf numFmtId="0" fontId="10" fillId="0" borderId="58" xfId="4" applyFont="1" applyBorder="1" applyAlignment="1" applyProtection="1">
      <alignment horizontal="center" vertical="center" textRotation="255"/>
      <protection hidden="1"/>
    </xf>
    <xf numFmtId="0" fontId="10" fillId="0" borderId="65" xfId="4" applyFont="1" applyBorder="1" applyAlignment="1" applyProtection="1">
      <alignment horizontal="center" vertical="center" textRotation="255"/>
      <protection hidden="1"/>
    </xf>
    <xf numFmtId="0" fontId="10" fillId="0" borderId="55" xfId="4" applyFont="1" applyBorder="1" applyAlignment="1" applyProtection="1">
      <alignment horizontal="center" vertical="center" textRotation="255"/>
      <protection hidden="1"/>
    </xf>
    <xf numFmtId="0" fontId="10" fillId="0" borderId="71" xfId="4" applyFont="1" applyBorder="1" applyAlignment="1" applyProtection="1">
      <alignment horizontal="center" vertical="center" shrinkToFit="1"/>
      <protection hidden="1"/>
    </xf>
    <xf numFmtId="0" fontId="4" fillId="5" borderId="92" xfId="4" applyFont="1" applyFill="1" applyBorder="1" applyAlignment="1" applyProtection="1">
      <alignment horizontal="center" vertical="center"/>
      <protection hidden="1"/>
    </xf>
    <xf numFmtId="0" fontId="4" fillId="5" borderId="93" xfId="4" applyFont="1" applyFill="1" applyBorder="1" applyAlignment="1" applyProtection="1">
      <alignment horizontal="center" vertical="center"/>
      <protection hidden="1"/>
    </xf>
    <xf numFmtId="0" fontId="4" fillId="5" borderId="94" xfId="4" applyFont="1" applyFill="1" applyBorder="1" applyAlignment="1" applyProtection="1">
      <alignment horizontal="center" vertical="center"/>
      <protection hidden="1"/>
    </xf>
    <xf numFmtId="0" fontId="3" fillId="0" borderId="12" xfId="0" applyFont="1" applyBorder="1">
      <alignment vertical="center"/>
    </xf>
    <xf numFmtId="0" fontId="3" fillId="0" borderId="13" xfId="0" applyFont="1" applyBorder="1">
      <alignment vertical="center"/>
    </xf>
    <xf numFmtId="0" fontId="3" fillId="0" borderId="11" xfId="0" applyFont="1" applyBorder="1">
      <alignment vertical="center"/>
    </xf>
    <xf numFmtId="0" fontId="8" fillId="0" borderId="12" xfId="4" applyBorder="1" applyAlignment="1">
      <alignment horizontal="left" vertical="center"/>
    </xf>
    <xf numFmtId="0" fontId="8" fillId="0" borderId="13" xfId="4" applyBorder="1" applyAlignment="1">
      <alignment horizontal="left" vertical="center"/>
    </xf>
    <xf numFmtId="0" fontId="8" fillId="0" borderId="11" xfId="4" applyBorder="1" applyAlignment="1">
      <alignment horizontal="left" vertical="center"/>
    </xf>
    <xf numFmtId="0" fontId="3" fillId="0" borderId="36" xfId="0" applyFont="1" applyBorder="1" applyAlignment="1">
      <alignment vertical="center" wrapText="1"/>
    </xf>
    <xf numFmtId="0" fontId="3" fillId="0" borderId="47" xfId="0" applyFont="1" applyBorder="1" applyAlignment="1">
      <alignment vertical="center" wrapText="1"/>
    </xf>
    <xf numFmtId="0" fontId="3" fillId="0" borderId="12" xfId="0" applyFont="1" applyBorder="1" applyAlignment="1">
      <alignment vertical="center" wrapText="1"/>
    </xf>
    <xf numFmtId="0" fontId="3" fillId="0" borderId="11" xfId="0" applyFont="1" applyBorder="1" applyAlignment="1">
      <alignment vertical="center" wrapText="1"/>
    </xf>
    <xf numFmtId="0" fontId="3" fillId="0" borderId="0" xfId="0" applyFont="1" applyAlignment="1">
      <alignment horizontal="center" vertical="center"/>
    </xf>
    <xf numFmtId="0" fontId="16" fillId="0" borderId="14" xfId="0" applyFont="1" applyBorder="1" applyAlignment="1">
      <alignment vertical="center" wrapText="1"/>
    </xf>
    <xf numFmtId="0" fontId="16" fillId="0" borderId="35" xfId="0" applyFont="1" applyBorder="1" applyAlignment="1">
      <alignment horizontal="right" vertical="center"/>
    </xf>
    <xf numFmtId="0" fontId="18" fillId="0" borderId="46" xfId="0" applyFont="1" applyBorder="1">
      <alignment vertical="center"/>
    </xf>
    <xf numFmtId="0" fontId="18" fillId="0" borderId="14" xfId="0" applyFont="1" applyBorder="1">
      <alignment vertical="center"/>
    </xf>
    <xf numFmtId="0" fontId="18" fillId="0" borderId="17" xfId="0" applyFont="1" applyBorder="1">
      <alignment vertical="center"/>
    </xf>
    <xf numFmtId="0" fontId="18" fillId="0" borderId="36" xfId="0" applyFont="1" applyBorder="1">
      <alignment vertical="center"/>
    </xf>
    <xf numFmtId="0" fontId="18" fillId="0" borderId="35" xfId="0" applyFont="1" applyBorder="1">
      <alignment vertical="center"/>
    </xf>
    <xf numFmtId="0" fontId="18" fillId="0" borderId="47" xfId="0" applyFont="1" applyBorder="1">
      <alignment vertical="center"/>
    </xf>
    <xf numFmtId="0" fontId="16" fillId="0" borderId="30" xfId="0" applyFont="1" applyBorder="1" applyAlignment="1">
      <alignment horizontal="center" vertical="center"/>
    </xf>
    <xf numFmtId="0" fontId="18" fillId="0" borderId="41" xfId="0" applyFont="1" applyBorder="1" applyAlignment="1">
      <alignment vertical="center" textRotation="255"/>
    </xf>
    <xf numFmtId="0" fontId="18" fillId="0" borderId="39" xfId="0" applyFont="1" applyBorder="1" applyAlignment="1">
      <alignment vertical="center" textRotation="255"/>
    </xf>
    <xf numFmtId="0" fontId="18" fillId="0" borderId="32" xfId="0" applyFont="1" applyBorder="1" applyAlignment="1">
      <alignment vertical="center" textRotation="255"/>
    </xf>
    <xf numFmtId="0" fontId="18" fillId="0" borderId="41" xfId="0" applyFont="1" applyBorder="1" applyAlignment="1">
      <alignment vertical="center" textRotation="255" wrapText="1"/>
    </xf>
    <xf numFmtId="0" fontId="18" fillId="0" borderId="39" xfId="0" applyFont="1" applyBorder="1" applyAlignment="1">
      <alignment vertical="center" textRotation="255" wrapText="1"/>
    </xf>
    <xf numFmtId="0" fontId="18" fillId="0" borderId="32" xfId="0" applyFont="1" applyBorder="1" applyAlignment="1">
      <alignment vertical="center" textRotation="255" wrapText="1"/>
    </xf>
    <xf numFmtId="0" fontId="18" fillId="0" borderId="12" xfId="0" applyFont="1" applyBorder="1">
      <alignment vertical="center"/>
    </xf>
    <xf numFmtId="0" fontId="18" fillId="0" borderId="13" xfId="0" applyFont="1" applyBorder="1">
      <alignment vertical="center"/>
    </xf>
    <xf numFmtId="0" fontId="18" fillId="0" borderId="11" xfId="0" applyFont="1" applyBorder="1">
      <alignment vertical="center"/>
    </xf>
    <xf numFmtId="0" fontId="17" fillId="0" borderId="0" xfId="0" applyFont="1">
      <alignment vertical="center"/>
    </xf>
    <xf numFmtId="0" fontId="22" fillId="6" borderId="41" xfId="0" applyFont="1" applyFill="1" applyBorder="1" applyAlignment="1">
      <alignment horizontal="center" vertical="center"/>
    </xf>
    <xf numFmtId="0" fontId="22" fillId="6" borderId="32" xfId="0" applyFont="1" applyFill="1" applyBorder="1" applyAlignment="1">
      <alignment horizontal="center" vertical="center"/>
    </xf>
    <xf numFmtId="0" fontId="22" fillId="6" borderId="39" xfId="0" applyFont="1" applyFill="1" applyBorder="1" applyAlignment="1">
      <alignment horizontal="center" vertical="center"/>
    </xf>
    <xf numFmtId="0" fontId="20" fillId="0" borderId="12" xfId="0" applyFont="1" applyBorder="1" applyAlignment="1">
      <alignment vertical="center" wrapText="1"/>
    </xf>
    <xf numFmtId="0" fontId="20" fillId="0" borderId="13" xfId="0" applyFont="1" applyBorder="1" applyAlignment="1">
      <alignment vertical="center" wrapText="1"/>
    </xf>
    <xf numFmtId="0" fontId="20" fillId="0" borderId="11" xfId="0" applyFont="1" applyBorder="1" applyAlignment="1">
      <alignment vertical="center" wrapText="1"/>
    </xf>
  </cellXfs>
  <cellStyles count="5">
    <cellStyle name="標準" xfId="0" builtinId="0"/>
    <cellStyle name="標準 2" xfId="1" xr:uid="{00000000-0005-0000-0000-000001000000}"/>
    <cellStyle name="標準 3" xfId="4" xr:uid="{00000000-0005-0000-0000-000002000000}"/>
    <cellStyle name="標準 7 2" xfId="3" xr:uid="{00000000-0005-0000-0000-000003000000}"/>
    <cellStyle name="標準 8" xfId="2" xr:uid="{00000000-0005-0000-0000-000004000000}"/>
  </cellStyles>
  <dxfs count="3">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FFCC99"/>
      <color rgb="FF0000FF"/>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674370</xdr:colOff>
      <xdr:row>13</xdr:row>
      <xdr:rowOff>85725</xdr:rowOff>
    </xdr:from>
    <xdr:to>
      <xdr:col>15</xdr:col>
      <xdr:colOff>131445</xdr:colOff>
      <xdr:row>17</xdr:row>
      <xdr:rowOff>167640</xdr:rowOff>
    </xdr:to>
    <xdr:pic>
      <xdr:nvPicPr>
        <xdr:cNvPr id="35" name="図 34">
          <a:extLst>
            <a:ext uri="{FF2B5EF4-FFF2-40B4-BE49-F238E27FC236}">
              <a16:creationId xmlns:a16="http://schemas.microsoft.com/office/drawing/2014/main" id="{00000000-0008-0000-0200-000023000000}"/>
            </a:ext>
          </a:extLst>
        </xdr:cNvPr>
        <xdr:cNvPicPr>
          <a:picLocks noChangeAspect="1"/>
        </xdr:cNvPicPr>
      </xdr:nvPicPr>
      <xdr:blipFill rotWithShape="1">
        <a:blip xmlns:r="http://schemas.openxmlformats.org/officeDocument/2006/relationships" r:embed="rId1"/>
        <a:srcRect b="19491"/>
        <a:stretch/>
      </xdr:blipFill>
      <xdr:spPr>
        <a:xfrm>
          <a:off x="674370" y="2417445"/>
          <a:ext cx="10246995" cy="904875"/>
        </a:xfrm>
        <a:prstGeom prst="rect">
          <a:avLst/>
        </a:prstGeom>
      </xdr:spPr>
    </xdr:pic>
    <xdr:clientData/>
  </xdr:twoCellAnchor>
  <xdr:twoCellAnchor editAs="oneCell">
    <xdr:from>
      <xdr:col>1</xdr:col>
      <xdr:colOff>1</xdr:colOff>
      <xdr:row>1</xdr:row>
      <xdr:rowOff>57150</xdr:rowOff>
    </xdr:from>
    <xdr:to>
      <xdr:col>14</xdr:col>
      <xdr:colOff>647701</xdr:colOff>
      <xdr:row>12</xdr:row>
      <xdr:rowOff>171450</xdr:rowOff>
    </xdr:to>
    <xdr:pic>
      <xdr:nvPicPr>
        <xdr:cNvPr id="20" name="図 19">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2"/>
        <a:stretch>
          <a:fillRect/>
        </a:stretch>
      </xdr:blipFill>
      <xdr:spPr>
        <a:xfrm>
          <a:off x="1" y="228600"/>
          <a:ext cx="10096500" cy="2114550"/>
        </a:xfrm>
        <a:prstGeom prst="rect">
          <a:avLst/>
        </a:prstGeom>
      </xdr:spPr>
    </xdr:pic>
    <xdr:clientData/>
  </xdr:twoCellAnchor>
  <xdr:twoCellAnchor>
    <xdr:from>
      <xdr:col>3</xdr:col>
      <xdr:colOff>533400</xdr:colOff>
      <xdr:row>18</xdr:row>
      <xdr:rowOff>142875</xdr:rowOff>
    </xdr:from>
    <xdr:to>
      <xdr:col>10</xdr:col>
      <xdr:colOff>236220</xdr:colOff>
      <xdr:row>23</xdr:row>
      <xdr:rowOff>104775</xdr:rowOff>
    </xdr:to>
    <xdr:sp macro="" textlink="">
      <xdr:nvSpPr>
        <xdr:cNvPr id="2" name="四角形: 角を丸くする 1">
          <a:extLst>
            <a:ext uri="{FF2B5EF4-FFF2-40B4-BE49-F238E27FC236}">
              <a16:creationId xmlns:a16="http://schemas.microsoft.com/office/drawing/2014/main" id="{00000000-0008-0000-0200-000002000000}"/>
            </a:ext>
          </a:extLst>
        </xdr:cNvPr>
        <xdr:cNvSpPr/>
      </xdr:nvSpPr>
      <xdr:spPr>
        <a:xfrm>
          <a:off x="2758440" y="3503295"/>
          <a:ext cx="4762500" cy="800100"/>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1181101</xdr:colOff>
      <xdr:row>6</xdr:row>
      <xdr:rowOff>200025</xdr:rowOff>
    </xdr:from>
    <xdr:to>
      <xdr:col>2</xdr:col>
      <xdr:colOff>1362075</xdr:colOff>
      <xdr:row>8</xdr:row>
      <xdr:rowOff>1</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866901" y="1628775"/>
          <a:ext cx="180974" cy="2762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rPr>
            <a:t>⑤</a:t>
          </a:r>
        </a:p>
      </xdr:txBody>
    </xdr:sp>
    <xdr:clientData/>
  </xdr:twoCellAnchor>
  <xdr:twoCellAnchor>
    <xdr:from>
      <xdr:col>2</xdr:col>
      <xdr:colOff>428625</xdr:colOff>
      <xdr:row>8</xdr:row>
      <xdr:rowOff>65088</xdr:rowOff>
    </xdr:from>
    <xdr:to>
      <xdr:col>2</xdr:col>
      <xdr:colOff>666750</xdr:colOff>
      <xdr:row>9</xdr:row>
      <xdr:rowOff>153987</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114425" y="1436688"/>
          <a:ext cx="238125" cy="2603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rPr>
            <a:t>③</a:t>
          </a:r>
        </a:p>
      </xdr:txBody>
    </xdr:sp>
    <xdr:clientData/>
  </xdr:twoCellAnchor>
  <xdr:twoCellAnchor>
    <xdr:from>
      <xdr:col>1</xdr:col>
      <xdr:colOff>581025</xdr:colOff>
      <xdr:row>8</xdr:row>
      <xdr:rowOff>90489</xdr:rowOff>
    </xdr:from>
    <xdr:to>
      <xdr:col>2</xdr:col>
      <xdr:colOff>104775</xdr:colOff>
      <xdr:row>9</xdr:row>
      <xdr:rowOff>147638</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581025" y="1462089"/>
          <a:ext cx="209550"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rPr>
            <a:t>②</a:t>
          </a:r>
        </a:p>
      </xdr:txBody>
    </xdr:sp>
    <xdr:clientData/>
  </xdr:twoCellAnchor>
  <xdr:twoCellAnchor>
    <xdr:from>
      <xdr:col>2</xdr:col>
      <xdr:colOff>736600</xdr:colOff>
      <xdr:row>2</xdr:row>
      <xdr:rowOff>109539</xdr:rowOff>
    </xdr:from>
    <xdr:to>
      <xdr:col>3</xdr:col>
      <xdr:colOff>98425</xdr:colOff>
      <xdr:row>3</xdr:row>
      <xdr:rowOff>157163</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419225" y="458789"/>
          <a:ext cx="219075" cy="2222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rPr>
            <a:t>①</a:t>
          </a:r>
        </a:p>
      </xdr:txBody>
    </xdr:sp>
    <xdr:clientData/>
  </xdr:twoCellAnchor>
  <xdr:twoCellAnchor>
    <xdr:from>
      <xdr:col>2</xdr:col>
      <xdr:colOff>885825</xdr:colOff>
      <xdr:row>6</xdr:row>
      <xdr:rowOff>228601</xdr:rowOff>
    </xdr:from>
    <xdr:to>
      <xdr:col>2</xdr:col>
      <xdr:colOff>1066800</xdr:colOff>
      <xdr:row>7</xdr:row>
      <xdr:rowOff>209550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1571625" y="1657351"/>
          <a:ext cx="180975" cy="2190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rPr>
            <a:t>④</a:t>
          </a:r>
        </a:p>
      </xdr:txBody>
    </xdr:sp>
    <xdr:clientData/>
  </xdr:twoCellAnchor>
  <xdr:twoCellAnchor>
    <xdr:from>
      <xdr:col>3</xdr:col>
      <xdr:colOff>203201</xdr:colOff>
      <xdr:row>8</xdr:row>
      <xdr:rowOff>95250</xdr:rowOff>
    </xdr:from>
    <xdr:to>
      <xdr:col>3</xdr:col>
      <xdr:colOff>508001</xdr:colOff>
      <xdr:row>9</xdr:row>
      <xdr:rowOff>133349</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1746251" y="1466850"/>
          <a:ext cx="304800" cy="2095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rPr>
            <a:t>⑥</a:t>
          </a:r>
        </a:p>
      </xdr:txBody>
    </xdr:sp>
    <xdr:clientData/>
  </xdr:twoCellAnchor>
  <xdr:twoCellAnchor>
    <xdr:from>
      <xdr:col>3</xdr:col>
      <xdr:colOff>677862</xdr:colOff>
      <xdr:row>8</xdr:row>
      <xdr:rowOff>115889</xdr:rowOff>
    </xdr:from>
    <xdr:to>
      <xdr:col>4</xdr:col>
      <xdr:colOff>1587</xdr:colOff>
      <xdr:row>9</xdr:row>
      <xdr:rowOff>115888</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0912" y="1487489"/>
          <a:ext cx="180975" cy="1714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rPr>
            <a:t>⑦</a:t>
          </a:r>
        </a:p>
      </xdr:txBody>
    </xdr:sp>
    <xdr:clientData/>
  </xdr:twoCellAnchor>
  <xdr:twoCellAnchor>
    <xdr:from>
      <xdr:col>5</xdr:col>
      <xdr:colOff>33338</xdr:colOff>
      <xdr:row>8</xdr:row>
      <xdr:rowOff>101599</xdr:rowOff>
    </xdr:from>
    <xdr:to>
      <xdr:col>5</xdr:col>
      <xdr:colOff>266700</xdr:colOff>
      <xdr:row>9</xdr:row>
      <xdr:rowOff>161924</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138488" y="1473199"/>
          <a:ext cx="233362" cy="231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rPr>
            <a:t>⑧</a:t>
          </a:r>
        </a:p>
      </xdr:txBody>
    </xdr:sp>
    <xdr:clientData/>
  </xdr:twoCellAnchor>
  <xdr:twoCellAnchor>
    <xdr:from>
      <xdr:col>6</xdr:col>
      <xdr:colOff>679450</xdr:colOff>
      <xdr:row>8</xdr:row>
      <xdr:rowOff>107951</xdr:rowOff>
    </xdr:from>
    <xdr:to>
      <xdr:col>7</xdr:col>
      <xdr:colOff>155575</xdr:colOff>
      <xdr:row>9</xdr:row>
      <xdr:rowOff>107950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4489450" y="1479551"/>
          <a:ext cx="180975" cy="1714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rPr>
            <a:t>⑨</a:t>
          </a:r>
        </a:p>
      </xdr:txBody>
    </xdr:sp>
    <xdr:clientData/>
  </xdr:twoCellAnchor>
  <xdr:twoCellAnchor>
    <xdr:from>
      <xdr:col>8</xdr:col>
      <xdr:colOff>134937</xdr:colOff>
      <xdr:row>8</xdr:row>
      <xdr:rowOff>68264</xdr:rowOff>
    </xdr:from>
    <xdr:to>
      <xdr:col>8</xdr:col>
      <xdr:colOff>358775</xdr:colOff>
      <xdr:row>9</xdr:row>
      <xdr:rowOff>139701</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5354637" y="1439864"/>
          <a:ext cx="223838"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rPr>
            <a:t>⑩</a:t>
          </a:r>
        </a:p>
      </xdr:txBody>
    </xdr:sp>
    <xdr:clientData/>
  </xdr:twoCellAnchor>
  <xdr:twoCellAnchor>
    <xdr:from>
      <xdr:col>9</xdr:col>
      <xdr:colOff>39686</xdr:colOff>
      <xdr:row>8</xdr:row>
      <xdr:rowOff>73025</xdr:rowOff>
    </xdr:from>
    <xdr:to>
      <xdr:col>9</xdr:col>
      <xdr:colOff>253999</xdr:colOff>
      <xdr:row>9</xdr:row>
      <xdr:rowOff>120649</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flipH="1">
          <a:off x="5964236" y="1444625"/>
          <a:ext cx="214313" cy="2190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rPr>
            <a:t>⑪</a:t>
          </a:r>
        </a:p>
      </xdr:txBody>
    </xdr:sp>
    <xdr:clientData/>
  </xdr:twoCellAnchor>
  <xdr:twoCellAnchor>
    <xdr:from>
      <xdr:col>10</xdr:col>
      <xdr:colOff>160339</xdr:colOff>
      <xdr:row>8</xdr:row>
      <xdr:rowOff>92075</xdr:rowOff>
    </xdr:from>
    <xdr:to>
      <xdr:col>10</xdr:col>
      <xdr:colOff>336551</xdr:colOff>
      <xdr:row>9</xdr:row>
      <xdr:rowOff>128587</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6789739" y="1463675"/>
          <a:ext cx="176212" cy="20796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rPr>
            <a:t>⑫</a:t>
          </a:r>
        </a:p>
      </xdr:txBody>
    </xdr:sp>
    <xdr:clientData/>
  </xdr:twoCellAnchor>
  <xdr:twoCellAnchor>
    <xdr:from>
      <xdr:col>9</xdr:col>
      <xdr:colOff>588963</xdr:colOff>
      <xdr:row>8</xdr:row>
      <xdr:rowOff>107952</xdr:rowOff>
    </xdr:from>
    <xdr:to>
      <xdr:col>10</xdr:col>
      <xdr:colOff>71438</xdr:colOff>
      <xdr:row>9</xdr:row>
      <xdr:rowOff>123826</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6513513" y="1479552"/>
          <a:ext cx="187325" cy="1873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rPr>
            <a:t>⑩</a:t>
          </a:r>
        </a:p>
      </xdr:txBody>
    </xdr:sp>
    <xdr:clientData/>
  </xdr:twoCellAnchor>
  <xdr:twoCellAnchor>
    <xdr:from>
      <xdr:col>10</xdr:col>
      <xdr:colOff>404812</xdr:colOff>
      <xdr:row>8</xdr:row>
      <xdr:rowOff>101601</xdr:rowOff>
    </xdr:from>
    <xdr:to>
      <xdr:col>10</xdr:col>
      <xdr:colOff>596900</xdr:colOff>
      <xdr:row>9</xdr:row>
      <xdr:rowOff>125413</xdr:rowOff>
    </xdr:to>
    <xdr:sp macro="" textlink="">
      <xdr:nvSpPr>
        <xdr:cNvPr id="18" name="正方形/長方形 17">
          <a:extLst>
            <a:ext uri="{FF2B5EF4-FFF2-40B4-BE49-F238E27FC236}">
              <a16:creationId xmlns:a16="http://schemas.microsoft.com/office/drawing/2014/main" id="{00000000-0008-0000-0200-000012000000}"/>
            </a:ext>
          </a:extLst>
        </xdr:cNvPr>
        <xdr:cNvSpPr/>
      </xdr:nvSpPr>
      <xdr:spPr>
        <a:xfrm>
          <a:off x="7034212" y="1473201"/>
          <a:ext cx="192088" cy="19526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rPr>
            <a:t>⑬</a:t>
          </a:r>
        </a:p>
      </xdr:txBody>
    </xdr:sp>
    <xdr:clientData/>
  </xdr:twoCellAnchor>
  <xdr:twoCellAnchor>
    <xdr:from>
      <xdr:col>6</xdr:col>
      <xdr:colOff>176213</xdr:colOff>
      <xdr:row>7</xdr:row>
      <xdr:rowOff>146055</xdr:rowOff>
    </xdr:from>
    <xdr:to>
      <xdr:col>7</xdr:col>
      <xdr:colOff>657225</xdr:colOff>
      <xdr:row>8</xdr:row>
      <xdr:rowOff>66675</xdr:rowOff>
    </xdr:to>
    <xdr:sp macro="" textlink="">
      <xdr:nvSpPr>
        <xdr:cNvPr id="21" name="右中かっこ 20">
          <a:extLst>
            <a:ext uri="{FF2B5EF4-FFF2-40B4-BE49-F238E27FC236}">
              <a16:creationId xmlns:a16="http://schemas.microsoft.com/office/drawing/2014/main" id="{00000000-0008-0000-0200-000015000000}"/>
            </a:ext>
          </a:extLst>
        </xdr:cNvPr>
        <xdr:cNvSpPr/>
      </xdr:nvSpPr>
      <xdr:spPr>
        <a:xfrm rot="5400000">
          <a:off x="4533109" y="799309"/>
          <a:ext cx="92070" cy="1185862"/>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344487</xdr:colOff>
      <xdr:row>8</xdr:row>
      <xdr:rowOff>1596</xdr:rowOff>
    </xdr:from>
    <xdr:to>
      <xdr:col>5</xdr:col>
      <xdr:colOff>657225</xdr:colOff>
      <xdr:row>8</xdr:row>
      <xdr:rowOff>73031</xdr:rowOff>
    </xdr:to>
    <xdr:sp macro="" textlink="">
      <xdr:nvSpPr>
        <xdr:cNvPr id="22" name="右中かっこ 21">
          <a:extLst>
            <a:ext uri="{FF2B5EF4-FFF2-40B4-BE49-F238E27FC236}">
              <a16:creationId xmlns:a16="http://schemas.microsoft.com/office/drawing/2014/main" id="{00000000-0008-0000-0200-000016000000}"/>
            </a:ext>
          </a:extLst>
        </xdr:cNvPr>
        <xdr:cNvSpPr/>
      </xdr:nvSpPr>
      <xdr:spPr>
        <a:xfrm rot="5400000">
          <a:off x="3217863" y="900120"/>
          <a:ext cx="71435" cy="1017588"/>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385762</xdr:colOff>
      <xdr:row>8</xdr:row>
      <xdr:rowOff>9531</xdr:rowOff>
    </xdr:from>
    <xdr:to>
      <xdr:col>2</xdr:col>
      <xdr:colOff>304800</xdr:colOff>
      <xdr:row>8</xdr:row>
      <xdr:rowOff>76202</xdr:rowOff>
    </xdr:to>
    <xdr:sp macro="" textlink="">
      <xdr:nvSpPr>
        <xdr:cNvPr id="23" name="右中かっこ 22">
          <a:extLst>
            <a:ext uri="{FF2B5EF4-FFF2-40B4-BE49-F238E27FC236}">
              <a16:creationId xmlns:a16="http://schemas.microsoft.com/office/drawing/2014/main" id="{00000000-0008-0000-0200-000017000000}"/>
            </a:ext>
          </a:extLst>
        </xdr:cNvPr>
        <xdr:cNvSpPr/>
      </xdr:nvSpPr>
      <xdr:spPr>
        <a:xfrm rot="5400000">
          <a:off x="654845" y="1112048"/>
          <a:ext cx="66671" cy="604838"/>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627063</xdr:colOff>
      <xdr:row>7</xdr:row>
      <xdr:rowOff>142875</xdr:rowOff>
    </xdr:from>
    <xdr:to>
      <xdr:col>12</xdr:col>
      <xdr:colOff>103187</xdr:colOff>
      <xdr:row>8</xdr:row>
      <xdr:rowOff>155576</xdr:rowOff>
    </xdr:to>
    <xdr:sp macro="" textlink="">
      <xdr:nvSpPr>
        <xdr:cNvPr id="24" name="正方形/長方形 23">
          <a:extLst>
            <a:ext uri="{FF2B5EF4-FFF2-40B4-BE49-F238E27FC236}">
              <a16:creationId xmlns:a16="http://schemas.microsoft.com/office/drawing/2014/main" id="{00000000-0008-0000-0200-000018000000}"/>
            </a:ext>
          </a:extLst>
        </xdr:cNvPr>
        <xdr:cNvSpPr/>
      </xdr:nvSpPr>
      <xdr:spPr>
        <a:xfrm>
          <a:off x="7961313" y="1343025"/>
          <a:ext cx="180974" cy="1841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rPr>
            <a:t>⑤</a:t>
          </a:r>
        </a:p>
      </xdr:txBody>
    </xdr:sp>
    <xdr:clientData/>
  </xdr:twoCellAnchor>
  <xdr:twoCellAnchor>
    <xdr:from>
      <xdr:col>2</xdr:col>
      <xdr:colOff>608012</xdr:colOff>
      <xdr:row>8</xdr:row>
      <xdr:rowOff>66675</xdr:rowOff>
    </xdr:from>
    <xdr:to>
      <xdr:col>2</xdr:col>
      <xdr:colOff>846137</xdr:colOff>
      <xdr:row>9</xdr:row>
      <xdr:rowOff>155574</xdr:rowOff>
    </xdr:to>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1293812" y="1438275"/>
          <a:ext cx="238125" cy="2603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rPr>
            <a:t>④</a:t>
          </a:r>
        </a:p>
      </xdr:txBody>
    </xdr:sp>
    <xdr:clientData/>
  </xdr:twoCellAnchor>
  <xdr:twoCellAnchor>
    <xdr:from>
      <xdr:col>2</xdr:col>
      <xdr:colOff>822324</xdr:colOff>
      <xdr:row>8</xdr:row>
      <xdr:rowOff>76201</xdr:rowOff>
    </xdr:from>
    <xdr:to>
      <xdr:col>3</xdr:col>
      <xdr:colOff>203199</xdr:colOff>
      <xdr:row>9</xdr:row>
      <xdr:rowOff>165100</xdr:rowOff>
    </xdr:to>
    <xdr:sp macro="" textlink="">
      <xdr:nvSpPr>
        <xdr:cNvPr id="27" name="正方形/長方形 26">
          <a:extLst>
            <a:ext uri="{FF2B5EF4-FFF2-40B4-BE49-F238E27FC236}">
              <a16:creationId xmlns:a16="http://schemas.microsoft.com/office/drawing/2014/main" id="{00000000-0008-0000-0200-00001B000000}"/>
            </a:ext>
          </a:extLst>
        </xdr:cNvPr>
        <xdr:cNvSpPr/>
      </xdr:nvSpPr>
      <xdr:spPr>
        <a:xfrm>
          <a:off x="1508124" y="1447801"/>
          <a:ext cx="238125" cy="2603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rPr>
            <a:t>⑤</a:t>
          </a:r>
        </a:p>
      </xdr:txBody>
    </xdr:sp>
    <xdr:clientData/>
  </xdr:twoCellAnchor>
  <xdr:twoCellAnchor>
    <xdr:from>
      <xdr:col>11</xdr:col>
      <xdr:colOff>584201</xdr:colOff>
      <xdr:row>14</xdr:row>
      <xdr:rowOff>171450</xdr:rowOff>
    </xdr:from>
    <xdr:to>
      <xdr:col>12</xdr:col>
      <xdr:colOff>184151</xdr:colOff>
      <xdr:row>15</xdr:row>
      <xdr:rowOff>171449</xdr:rowOff>
    </xdr:to>
    <xdr:sp macro="" textlink="">
      <xdr:nvSpPr>
        <xdr:cNvPr id="28" name="正方形/長方形 27">
          <a:extLst>
            <a:ext uri="{FF2B5EF4-FFF2-40B4-BE49-F238E27FC236}">
              <a16:creationId xmlns:a16="http://schemas.microsoft.com/office/drawing/2014/main" id="{00000000-0008-0000-0200-00001C000000}"/>
            </a:ext>
          </a:extLst>
        </xdr:cNvPr>
        <xdr:cNvSpPr/>
      </xdr:nvSpPr>
      <xdr:spPr>
        <a:xfrm>
          <a:off x="7918451" y="2762250"/>
          <a:ext cx="304800" cy="2095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rPr>
            <a:t>⑥</a:t>
          </a:r>
        </a:p>
      </xdr:txBody>
    </xdr:sp>
    <xdr:clientData/>
  </xdr:twoCellAnchor>
  <xdr:twoCellAnchor>
    <xdr:from>
      <xdr:col>4</xdr:col>
      <xdr:colOff>274320</xdr:colOff>
      <xdr:row>1</xdr:row>
      <xdr:rowOff>45720</xdr:rowOff>
    </xdr:from>
    <xdr:to>
      <xdr:col>4</xdr:col>
      <xdr:colOff>403860</xdr:colOff>
      <xdr:row>2</xdr:row>
      <xdr:rowOff>76200</xdr:rowOff>
    </xdr:to>
    <xdr:sp macro="" textlink="">
      <xdr:nvSpPr>
        <xdr:cNvPr id="3" name="正方形/長方形 2">
          <a:extLst>
            <a:ext uri="{FF2B5EF4-FFF2-40B4-BE49-F238E27FC236}">
              <a16:creationId xmlns:a16="http://schemas.microsoft.com/office/drawing/2014/main" id="{4AA4D8BD-4165-71E2-6023-65AA82CEE19B}"/>
            </a:ext>
          </a:extLst>
        </xdr:cNvPr>
        <xdr:cNvSpPr/>
      </xdr:nvSpPr>
      <xdr:spPr>
        <a:xfrm>
          <a:off x="2667000" y="213360"/>
          <a:ext cx="129540" cy="19812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66FFFF"/>
    <pageSetUpPr fitToPage="1"/>
  </sheetPr>
  <dimension ref="A1:BH75"/>
  <sheetViews>
    <sheetView showGridLines="0" showRowColHeaders="0" tabSelected="1" zoomScaleNormal="100" zoomScaleSheetLayoutView="100" workbookViewId="0">
      <pane ySplit="7" topLeftCell="A8" activePane="bottomLeft" state="frozen"/>
      <selection pane="bottomLeft" sqref="A1:E1"/>
    </sheetView>
  </sheetViews>
  <sheetFormatPr defaultColWidth="9" defaultRowHeight="12" x14ac:dyDescent="0.45"/>
  <cols>
    <col min="1" max="1" width="0.5" style="1" customWidth="1"/>
    <col min="2" max="2" width="3.3984375" style="1" customWidth="1"/>
    <col min="3" max="4" width="3.3984375" style="1" hidden="1" customWidth="1"/>
    <col min="5" max="6" width="10.5" style="1" customWidth="1"/>
    <col min="7" max="7" width="4.09765625" style="1" customWidth="1"/>
    <col min="8" max="8" width="4" style="1" customWidth="1"/>
    <col min="9" max="9" width="5.3984375" style="1" customWidth="1"/>
    <col min="10" max="10" width="5.59765625" style="1" hidden="1" customWidth="1"/>
    <col min="11" max="11" width="6.09765625" style="1" customWidth="1"/>
    <col min="12" max="12" width="10.3984375" style="1" customWidth="1"/>
    <col min="13" max="13" width="3.69921875" style="1" hidden="1" customWidth="1"/>
    <col min="14" max="14" width="10.09765625" style="1" customWidth="1"/>
    <col min="15" max="15" width="4.09765625" style="1" hidden="1" customWidth="1"/>
    <col min="16" max="16" width="9.69921875" style="1" customWidth="1"/>
    <col min="17" max="17" width="9.765625E-2" style="1" hidden="1" customWidth="1"/>
    <col min="18" max="18" width="9.69921875" style="1" customWidth="1"/>
    <col min="19" max="20" width="4.796875" style="1" hidden="1" customWidth="1"/>
    <col min="21" max="21" width="4.796875" style="1" customWidth="1"/>
    <col min="22" max="27" width="3.19921875" style="1" customWidth="1"/>
    <col min="28" max="28" width="6.09765625" style="1" customWidth="1"/>
    <col min="29" max="29" width="4.5" style="1" customWidth="1"/>
    <col min="30" max="30" width="6.59765625" style="1" customWidth="1"/>
    <col min="31" max="31" width="15.3984375" style="1" customWidth="1"/>
    <col min="32" max="32" width="4" style="1" customWidth="1"/>
    <col min="33" max="33" width="3.8984375" style="1" customWidth="1"/>
    <col min="34" max="34" width="4" style="1" customWidth="1"/>
    <col min="35" max="35" width="8" style="1" customWidth="1"/>
    <col min="36" max="36" width="2.09765625" style="1" customWidth="1"/>
    <col min="37" max="37" width="5" style="1" customWidth="1"/>
    <col min="38" max="38" width="14" style="1" customWidth="1"/>
    <col min="39" max="39" width="5" style="1" customWidth="1"/>
    <col min="40" max="40" width="14" style="1" customWidth="1"/>
    <col min="41" max="41" width="12.09765625" style="1" customWidth="1"/>
    <col min="42" max="60" width="8.296875" style="1" hidden="1" customWidth="1"/>
    <col min="61" max="61" width="12.69921875" style="1" customWidth="1"/>
    <col min="62" max="62" width="5.8984375" style="1" customWidth="1"/>
    <col min="63" max="16384" width="9" style="1"/>
  </cols>
  <sheetData>
    <row r="1" spans="1:59" ht="34.5" customHeight="1" thickBot="1" x14ac:dyDescent="0.5">
      <c r="A1" s="184" t="s">
        <v>189</v>
      </c>
      <c r="B1" s="184"/>
      <c r="C1" s="184"/>
      <c r="D1" s="184"/>
      <c r="E1" s="184"/>
      <c r="F1" s="224" t="s">
        <v>337</v>
      </c>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J1" s="2"/>
      <c r="AK1" s="2"/>
      <c r="AL1" s="2"/>
      <c r="AM1" s="2"/>
      <c r="AN1" s="2"/>
      <c r="AO1" s="2"/>
      <c r="AP1" s="2"/>
      <c r="AQ1" s="2"/>
      <c r="AR1" s="2"/>
      <c r="AS1" s="2"/>
      <c r="AT1" s="2"/>
      <c r="AU1" s="2"/>
      <c r="AV1" s="2"/>
      <c r="AW1" s="2"/>
      <c r="AX1" s="2"/>
      <c r="AY1" s="2"/>
      <c r="AZ1" s="2"/>
      <c r="BA1" s="2"/>
      <c r="BB1" s="2"/>
      <c r="BC1" s="2"/>
    </row>
    <row r="2" spans="1:59" ht="25.5" customHeight="1" x14ac:dyDescent="0.45">
      <c r="B2" s="205" t="s">
        <v>0</v>
      </c>
      <c r="C2" s="206"/>
      <c r="D2" s="206"/>
      <c r="E2" s="207"/>
      <c r="F2" s="3" t="s">
        <v>1</v>
      </c>
      <c r="G2" s="238"/>
      <c r="H2" s="239"/>
      <c r="I2" s="239"/>
      <c r="J2" s="239"/>
      <c r="K2" s="239"/>
      <c r="L2" s="239"/>
      <c r="M2" s="239"/>
      <c r="N2" s="239"/>
      <c r="O2" s="239"/>
      <c r="P2" s="239"/>
      <c r="Q2" s="239"/>
      <c r="R2" s="239"/>
      <c r="S2" s="4"/>
      <c r="T2" s="5"/>
      <c r="U2" s="226" t="s">
        <v>2</v>
      </c>
      <c r="V2" s="227"/>
      <c r="W2" s="227"/>
      <c r="X2" s="228"/>
      <c r="Y2" s="229"/>
      <c r="Z2" s="230"/>
      <c r="AA2" s="230"/>
      <c r="AB2" s="230"/>
      <c r="AC2" s="230"/>
      <c r="AD2" s="230"/>
      <c r="AE2" s="230"/>
      <c r="AF2" s="230"/>
      <c r="AG2" s="230"/>
      <c r="AH2" s="230"/>
      <c r="AI2" s="231"/>
      <c r="AJ2" s="2"/>
      <c r="AK2" s="2"/>
      <c r="AL2" s="2"/>
      <c r="AM2" s="2"/>
      <c r="AN2" s="2"/>
      <c r="AO2" s="2"/>
      <c r="AP2" s="2"/>
      <c r="AQ2" s="2"/>
      <c r="AR2" s="2"/>
      <c r="AS2" s="2"/>
      <c r="AT2" s="2"/>
      <c r="AU2" s="2"/>
      <c r="AV2" s="2"/>
      <c r="AW2" s="2"/>
      <c r="AX2" s="2"/>
      <c r="AY2" s="2"/>
    </row>
    <row r="3" spans="1:59" ht="25.5" customHeight="1" x14ac:dyDescent="0.45">
      <c r="B3" s="208"/>
      <c r="C3" s="209"/>
      <c r="D3" s="209"/>
      <c r="E3" s="210"/>
      <c r="F3" s="6" t="s">
        <v>3</v>
      </c>
      <c r="G3" s="240"/>
      <c r="H3" s="241"/>
      <c r="I3" s="241"/>
      <c r="J3" s="241"/>
      <c r="K3" s="241"/>
      <c r="L3" s="241"/>
      <c r="M3" s="241"/>
      <c r="N3" s="241"/>
      <c r="O3" s="241"/>
      <c r="P3" s="241"/>
      <c r="Q3" s="241"/>
      <c r="R3" s="241"/>
      <c r="S3" s="7"/>
      <c r="T3" s="8"/>
      <c r="U3" s="232" t="s">
        <v>4</v>
      </c>
      <c r="V3" s="233"/>
      <c r="W3" s="233"/>
      <c r="X3" s="234"/>
      <c r="Y3" s="235" t="s">
        <v>335</v>
      </c>
      <c r="Z3" s="235"/>
      <c r="AA3" s="235"/>
      <c r="AB3" s="235"/>
      <c r="AC3" s="235"/>
      <c r="AD3" s="235"/>
      <c r="AE3" s="235"/>
      <c r="AF3" s="235"/>
      <c r="AG3" s="235"/>
      <c r="AH3" s="235"/>
      <c r="AI3" s="236"/>
      <c r="AJ3" s="2"/>
      <c r="AK3" s="2"/>
      <c r="AL3" s="2"/>
      <c r="AM3" s="2"/>
      <c r="AN3" s="2"/>
      <c r="AO3" s="2"/>
      <c r="AP3" s="2"/>
      <c r="AQ3" s="2"/>
      <c r="AR3" s="2"/>
      <c r="AS3" s="2"/>
      <c r="AT3" s="2"/>
      <c r="AU3" s="2"/>
      <c r="AV3" s="2"/>
      <c r="AW3" s="2"/>
      <c r="AX3" s="2"/>
      <c r="AY3" s="2"/>
    </row>
    <row r="4" spans="1:59" ht="25.5" customHeight="1" thickBot="1" x14ac:dyDescent="0.5">
      <c r="B4" s="211"/>
      <c r="C4" s="212"/>
      <c r="D4" s="212"/>
      <c r="E4" s="213"/>
      <c r="F4" s="9" t="s">
        <v>5</v>
      </c>
      <c r="G4" s="218"/>
      <c r="H4" s="219"/>
      <c r="I4" s="219"/>
      <c r="J4" s="219"/>
      <c r="K4" s="219"/>
      <c r="L4" s="219"/>
      <c r="M4" s="219"/>
      <c r="N4" s="219"/>
      <c r="O4" s="219"/>
      <c r="P4" s="219"/>
      <c r="Q4" s="219"/>
      <c r="R4" s="219"/>
      <c r="S4" s="10"/>
      <c r="T4" s="11"/>
      <c r="U4" s="221"/>
      <c r="V4" s="222"/>
      <c r="W4" s="222"/>
      <c r="X4" s="223"/>
      <c r="Y4" s="222" t="s">
        <v>6</v>
      </c>
      <c r="Z4" s="222"/>
      <c r="AA4" s="222"/>
      <c r="AB4" s="222"/>
      <c r="AC4" s="222"/>
      <c r="AD4" s="222"/>
      <c r="AE4" s="222"/>
      <c r="AF4" s="222"/>
      <c r="AG4" s="222"/>
      <c r="AH4" s="222"/>
      <c r="AI4" s="237"/>
      <c r="AJ4" s="12"/>
      <c r="AK4" s="12"/>
      <c r="AL4" s="12"/>
      <c r="AM4" s="12"/>
      <c r="AN4" s="12"/>
      <c r="AO4" s="12"/>
      <c r="AP4" s="12"/>
      <c r="AQ4" s="12"/>
      <c r="AR4" s="12"/>
      <c r="AS4" s="12"/>
      <c r="AT4" s="12"/>
      <c r="AU4" s="13"/>
      <c r="AV4" s="13"/>
      <c r="AW4" s="13"/>
      <c r="AX4" s="13"/>
      <c r="AY4" s="13"/>
    </row>
    <row r="5" spans="1:59" ht="4.5" customHeight="1" thickBot="1" x14ac:dyDescent="0.5">
      <c r="AJ5" s="2"/>
      <c r="AK5" s="13"/>
      <c r="AL5" s="13"/>
      <c r="AM5" s="12"/>
      <c r="AN5" s="12"/>
      <c r="AO5" s="12"/>
      <c r="AP5" s="12"/>
      <c r="AQ5" s="12"/>
      <c r="AR5" s="12"/>
      <c r="AS5" s="12"/>
      <c r="AT5" s="12"/>
      <c r="AU5" s="12"/>
      <c r="AV5" s="12"/>
      <c r="AW5" s="12"/>
      <c r="AX5" s="12"/>
      <c r="AY5" s="12"/>
      <c r="AZ5" s="13"/>
      <c r="BA5" s="13"/>
      <c r="BB5" s="13"/>
      <c r="BC5" s="13"/>
    </row>
    <row r="6" spans="1:59" ht="21.75" customHeight="1" thickBot="1" x14ac:dyDescent="0.2">
      <c r="A6" s="1" ph="1"/>
      <c r="B6" s="214" t="s">
        <v>7</v>
      </c>
      <c r="C6" s="14" t="s">
        <v>8</v>
      </c>
      <c r="D6" s="14" t="s">
        <v>9</v>
      </c>
      <c r="E6" s="216" t="s">
        <v>10</v>
      </c>
      <c r="F6" s="216" t="s">
        <v>11</v>
      </c>
      <c r="G6" s="216" t="s">
        <v>12</v>
      </c>
      <c r="H6" s="216" t="s">
        <v>13</v>
      </c>
      <c r="I6" s="225" t="s">
        <v>14</v>
      </c>
      <c r="J6" s="225" t="s">
        <v>15</v>
      </c>
      <c r="K6" s="225" t="s">
        <v>16</v>
      </c>
      <c r="L6" s="216" t="s">
        <v>1</v>
      </c>
      <c r="M6" s="242" t="s">
        <v>17</v>
      </c>
      <c r="N6" s="256" t="s">
        <v>18</v>
      </c>
      <c r="O6" s="248"/>
      <c r="P6" s="248"/>
      <c r="Q6" s="248"/>
      <c r="R6" s="249"/>
      <c r="S6" s="98"/>
      <c r="T6" s="244" t="s">
        <v>19</v>
      </c>
      <c r="U6" s="245"/>
      <c r="V6" s="245"/>
      <c r="W6" s="245"/>
      <c r="X6" s="245"/>
      <c r="Y6" s="245"/>
      <c r="Z6" s="245"/>
      <c r="AA6" s="245"/>
      <c r="AB6" s="246"/>
      <c r="AC6" s="247" t="s">
        <v>20</v>
      </c>
      <c r="AD6" s="248"/>
      <c r="AE6" s="249"/>
      <c r="AF6" s="250" t="s">
        <v>21</v>
      </c>
      <c r="AG6" s="251"/>
      <c r="AH6" s="252" t="s">
        <v>22</v>
      </c>
      <c r="AI6" s="254" t="s">
        <v>23</v>
      </c>
      <c r="AJ6" s="2"/>
      <c r="AK6" s="13"/>
      <c r="AL6" s="13"/>
      <c r="AM6" s="12"/>
      <c r="AN6" s="12"/>
      <c r="AO6" s="12"/>
      <c r="AP6" s="15" t="s">
        <v>1</v>
      </c>
      <c r="AQ6" s="16" t="s">
        <v>24</v>
      </c>
      <c r="AR6" s="12"/>
      <c r="AS6" s="181" t="s">
        <v>25</v>
      </c>
      <c r="AT6" s="183"/>
      <c r="AU6" s="17" t="s">
        <v>26</v>
      </c>
      <c r="AV6" s="16" t="s">
        <v>27</v>
      </c>
      <c r="AW6" s="18" t="s">
        <v>28</v>
      </c>
      <c r="AX6" s="12"/>
      <c r="AY6" s="181" t="s">
        <v>29</v>
      </c>
      <c r="AZ6" s="182"/>
      <c r="BA6" s="182"/>
      <c r="BB6" s="182"/>
      <c r="BC6" s="182"/>
      <c r="BD6" s="182"/>
      <c r="BE6" s="182"/>
      <c r="BF6" s="182"/>
      <c r="BG6" s="183"/>
    </row>
    <row r="7" spans="1:59" ht="21.75" customHeight="1" x14ac:dyDescent="0.15">
      <c r="A7" s="1" ph="1"/>
      <c r="B7" s="215"/>
      <c r="C7" s="14" t="s">
        <v>8</v>
      </c>
      <c r="D7" s="14" t="s">
        <v>9</v>
      </c>
      <c r="E7" s="217"/>
      <c r="F7" s="217" t="s">
        <v>11</v>
      </c>
      <c r="G7" s="217" t="s">
        <v>12</v>
      </c>
      <c r="H7" s="217" t="s">
        <v>13</v>
      </c>
      <c r="I7" s="217" t="s">
        <v>14</v>
      </c>
      <c r="J7" s="217" t="s">
        <v>30</v>
      </c>
      <c r="K7" s="217" t="s">
        <v>31</v>
      </c>
      <c r="L7" s="217" t="s">
        <v>1</v>
      </c>
      <c r="M7" s="243"/>
      <c r="N7" s="19" t="s">
        <v>32</v>
      </c>
      <c r="O7" s="19" t="s">
        <v>33</v>
      </c>
      <c r="P7" s="20" t="s">
        <v>34</v>
      </c>
      <c r="Q7" s="19" t="s">
        <v>35</v>
      </c>
      <c r="R7" s="21" t="s">
        <v>36</v>
      </c>
      <c r="S7" s="99" t="s">
        <v>37</v>
      </c>
      <c r="T7" s="100" t="s">
        <v>19</v>
      </c>
      <c r="U7" s="20" t="s">
        <v>38</v>
      </c>
      <c r="V7" s="20" t="s">
        <v>39</v>
      </c>
      <c r="W7" s="20" t="s">
        <v>40</v>
      </c>
      <c r="X7" s="20" t="s">
        <v>41</v>
      </c>
      <c r="Y7" s="20" t="s">
        <v>42</v>
      </c>
      <c r="Z7" s="20" t="s">
        <v>43</v>
      </c>
      <c r="AA7" s="20" t="s">
        <v>44</v>
      </c>
      <c r="AB7" s="97" t="s">
        <v>342</v>
      </c>
      <c r="AC7" s="24" t="s">
        <v>46</v>
      </c>
      <c r="AD7" s="106" t="s">
        <v>47</v>
      </c>
      <c r="AE7" s="21" t="s">
        <v>48</v>
      </c>
      <c r="AF7" s="25" t="s">
        <v>49</v>
      </c>
      <c r="AG7" s="26" t="s">
        <v>50</v>
      </c>
      <c r="AH7" s="253"/>
      <c r="AI7" s="255"/>
      <c r="AJ7" s="2"/>
      <c r="AK7" s="13"/>
      <c r="AL7" s="13"/>
      <c r="AM7" s="12"/>
      <c r="AN7" s="12"/>
      <c r="AO7" s="12"/>
      <c r="AP7" s="101"/>
      <c r="AQ7" s="16"/>
      <c r="AS7" s="27"/>
      <c r="AT7" s="27"/>
      <c r="AU7" s="27"/>
      <c r="AV7" s="27"/>
      <c r="AW7" s="18"/>
      <c r="AX7" s="12"/>
      <c r="AY7" s="19" t="s">
        <v>51</v>
      </c>
      <c r="AZ7" s="19" t="s">
        <v>38</v>
      </c>
      <c r="BA7" s="19" t="s">
        <v>39</v>
      </c>
      <c r="BB7" s="19" t="s">
        <v>40</v>
      </c>
      <c r="BC7" s="19" t="s">
        <v>41</v>
      </c>
      <c r="BD7" s="19" t="s">
        <v>42</v>
      </c>
      <c r="BE7" s="19" t="s">
        <v>43</v>
      </c>
      <c r="BF7" s="19" t="s">
        <v>44</v>
      </c>
      <c r="BG7" s="23" t="s">
        <v>45</v>
      </c>
    </row>
    <row r="8" spans="1:59" ht="21" customHeight="1" x14ac:dyDescent="0.15">
      <c r="A8" s="1" ph="1"/>
      <c r="B8" s="28">
        <v>1</v>
      </c>
      <c r="C8" s="29"/>
      <c r="D8" s="30"/>
      <c r="E8" s="29"/>
      <c r="F8" s="29"/>
      <c r="G8" s="31"/>
      <c r="H8" s="32"/>
      <c r="I8" s="31"/>
      <c r="J8" s="19" t="str">
        <f>IFERROR(VLOOKUP($I8,$AS$8:$AT$36,2,FALSE),"")</f>
        <v/>
      </c>
      <c r="K8" s="31"/>
      <c r="L8" s="129" t="str">
        <f t="shared" ref="L8:L47" si="0">IF($E8="","",$G$2)</f>
        <v/>
      </c>
      <c r="M8" s="19" t="str">
        <f t="shared" ref="M8:M47" si="1">IFERROR(VLOOKUP($L8,所属＿陸上,2,FALSE),"")</f>
        <v/>
      </c>
      <c r="N8" s="130"/>
      <c r="O8" s="19" t="str">
        <f t="shared" ref="O8:O47" si="2">IFERROR(VLOOKUP($N8,種目＿陸上,2,FALSE),"")</f>
        <v/>
      </c>
      <c r="P8" s="131"/>
      <c r="Q8" s="19" t="str">
        <f t="shared" ref="Q8:Q47" si="3">IFERROR(VLOOKUP($P8,種目＿陸上,2,FALSE),"")</f>
        <v/>
      </c>
      <c r="R8" s="132"/>
      <c r="S8" s="22" t="str">
        <f t="shared" ref="S8:S47" si="4">IFERROR(VLOOKUP($R8,種目＿陸上,2,FALSE),"")</f>
        <v/>
      </c>
      <c r="T8" s="33" t="str">
        <f>AY8</f>
        <v/>
      </c>
      <c r="U8" s="34"/>
      <c r="V8" s="34" t="s">
        <v>52</v>
      </c>
      <c r="W8" s="34"/>
      <c r="X8" s="34"/>
      <c r="Y8" s="34"/>
      <c r="Z8" s="34"/>
      <c r="AA8" s="34"/>
      <c r="AB8" s="35"/>
      <c r="AC8" s="36"/>
      <c r="AD8" s="37"/>
      <c r="AE8" s="38"/>
      <c r="AF8" s="34"/>
      <c r="AG8" s="39"/>
      <c r="AH8" s="31" t="s">
        <v>52</v>
      </c>
      <c r="AI8" s="40"/>
      <c r="AK8" s="220" t="s">
        <v>316</v>
      </c>
      <c r="AL8" s="220"/>
      <c r="AM8" s="12"/>
      <c r="AN8" s="12"/>
      <c r="AO8" s="105"/>
      <c r="AP8" s="102" t="s">
        <v>55</v>
      </c>
      <c r="AQ8" s="42">
        <v>1</v>
      </c>
      <c r="AR8" s="43"/>
      <c r="AS8" s="27">
        <v>1</v>
      </c>
      <c r="AT8" s="27" t="s">
        <v>56</v>
      </c>
      <c r="AU8" s="18" t="s">
        <v>57</v>
      </c>
      <c r="AV8" s="18">
        <v>1</v>
      </c>
      <c r="AW8" s="18" t="s">
        <v>58</v>
      </c>
      <c r="AX8" s="13"/>
      <c r="AY8" s="19" t="str">
        <f>CONCATENATE($AZ8,$BA8,$BB8,$BC8,$BD8,$BE8,$BF8,$BG8)</f>
        <v/>
      </c>
      <c r="AZ8" s="18" t="str">
        <f>IF(U8="○","伴走","")</f>
        <v/>
      </c>
      <c r="BA8" s="18" t="str">
        <f>IF(V8="○","音源","")</f>
        <v/>
      </c>
      <c r="BB8" s="18" t="str">
        <f>IF(W8="○","介助","")</f>
        <v/>
      </c>
      <c r="BC8" s="18" t="str">
        <f>IF(X8="○","両駆","")</f>
        <v/>
      </c>
      <c r="BD8" s="18" t="str">
        <f>IF(Y8="○","片駆","")</f>
        <v/>
      </c>
      <c r="BE8" s="18" t="str">
        <f>IF(Z8="○","足駆","")</f>
        <v/>
      </c>
      <c r="BF8" s="18" t="str">
        <f>IF(AA8="○","電動","")</f>
        <v/>
      </c>
      <c r="BG8" s="18" t="str">
        <f t="shared" ref="BG8" si="5">IF(AB8="","",AB8)</f>
        <v/>
      </c>
    </row>
    <row r="9" spans="1:59" ht="21" customHeight="1" x14ac:dyDescent="0.15">
      <c r="A9" s="1" ph="1"/>
      <c r="B9" s="28">
        <v>2</v>
      </c>
      <c r="C9" s="29"/>
      <c r="D9" s="30"/>
      <c r="E9" s="29"/>
      <c r="F9" s="29"/>
      <c r="G9" s="31"/>
      <c r="H9" s="32"/>
      <c r="I9" s="31"/>
      <c r="J9" s="19" t="str">
        <f t="shared" ref="J9:J47" si="6">IFERROR(VLOOKUP($I9,$AS$8:$AT$36,2,FALSE),"")</f>
        <v/>
      </c>
      <c r="K9" s="31"/>
      <c r="L9" s="129" t="str">
        <f t="shared" si="0"/>
        <v/>
      </c>
      <c r="M9" s="19" t="str">
        <f t="shared" si="1"/>
        <v/>
      </c>
      <c r="N9" s="130"/>
      <c r="O9" s="19" t="str">
        <f t="shared" si="2"/>
        <v/>
      </c>
      <c r="P9" s="131"/>
      <c r="Q9" s="19" t="str">
        <f t="shared" si="3"/>
        <v/>
      </c>
      <c r="R9" s="132"/>
      <c r="S9" s="22" t="str">
        <f t="shared" si="4"/>
        <v/>
      </c>
      <c r="T9" s="33" t="str">
        <f t="shared" ref="T9:T47" si="7">AY9</f>
        <v/>
      </c>
      <c r="U9" s="34"/>
      <c r="V9" s="34"/>
      <c r="W9" s="34"/>
      <c r="X9" s="34"/>
      <c r="Y9" s="34"/>
      <c r="Z9" s="34"/>
      <c r="AA9" s="34"/>
      <c r="AB9" s="35"/>
      <c r="AC9" s="36"/>
      <c r="AD9" s="37"/>
      <c r="AE9" s="38"/>
      <c r="AF9" s="34"/>
      <c r="AG9" s="39"/>
      <c r="AH9" s="31" t="s">
        <v>52</v>
      </c>
      <c r="AI9" s="40"/>
      <c r="AK9" s="181" t="s">
        <v>241</v>
      </c>
      <c r="AL9" s="182"/>
      <c r="AM9" s="182"/>
      <c r="AN9" s="182"/>
      <c r="AO9" s="183"/>
      <c r="AP9" s="45" t="s">
        <v>60</v>
      </c>
      <c r="AQ9" s="46">
        <v>2</v>
      </c>
      <c r="AR9" s="43"/>
      <c r="AS9" s="27">
        <v>2</v>
      </c>
      <c r="AT9" s="27" t="s">
        <v>56</v>
      </c>
      <c r="AU9" s="18" t="s">
        <v>61</v>
      </c>
      <c r="AV9" s="18">
        <v>2</v>
      </c>
      <c r="AW9" s="18" t="s">
        <v>62</v>
      </c>
      <c r="AX9" s="13"/>
      <c r="AY9" s="19" t="str">
        <f t="shared" ref="AY9:AY47" si="8">CONCATENATE($AZ9,$BA9,$BB9,$BC9,$BD9,$BE9,$BF9,$BG9)</f>
        <v/>
      </c>
      <c r="AZ9" s="18" t="str">
        <f t="shared" ref="AZ9:AZ47" si="9">IF(U9="○","伴走","")</f>
        <v/>
      </c>
      <c r="BA9" s="18" t="str">
        <f t="shared" ref="BA9:BA47" si="10">IF(V9="○","音源","")</f>
        <v/>
      </c>
      <c r="BB9" s="18" t="str">
        <f t="shared" ref="BB9:BB47" si="11">IF(W9="○","介助","")</f>
        <v/>
      </c>
      <c r="BC9" s="18" t="str">
        <f t="shared" ref="BC9:BC47" si="12">IF(X9="○","両駆","")</f>
        <v/>
      </c>
      <c r="BD9" s="18" t="str">
        <f t="shared" ref="BD9:BD47" si="13">IF(Y9="○","片駆","")</f>
        <v/>
      </c>
      <c r="BE9" s="18" t="str">
        <f t="shared" ref="BE9:BE47" si="14">IF(Z9="○","足駆","")</f>
        <v/>
      </c>
      <c r="BF9" s="18" t="str">
        <f t="shared" ref="BF9:BF47" si="15">IF(AA9="○","電動","")</f>
        <v/>
      </c>
      <c r="BG9" s="18" t="str">
        <f t="shared" ref="BG9:BG47" si="16">IF(AB9="","",AB9)</f>
        <v/>
      </c>
    </row>
    <row r="10" spans="1:59" ht="21" customHeight="1" x14ac:dyDescent="0.15">
      <c r="A10" s="1" ph="1"/>
      <c r="B10" s="28">
        <v>3</v>
      </c>
      <c r="C10" s="29"/>
      <c r="D10" s="30"/>
      <c r="E10" s="29"/>
      <c r="F10" s="29"/>
      <c r="G10" s="31"/>
      <c r="H10" s="32"/>
      <c r="I10" s="31"/>
      <c r="J10" s="19" t="str">
        <f t="shared" si="6"/>
        <v/>
      </c>
      <c r="K10" s="31"/>
      <c r="L10" s="129" t="str">
        <f t="shared" si="0"/>
        <v/>
      </c>
      <c r="M10" s="19" t="str">
        <f t="shared" si="1"/>
        <v/>
      </c>
      <c r="N10" s="130"/>
      <c r="O10" s="19" t="str">
        <f t="shared" si="2"/>
        <v/>
      </c>
      <c r="P10" s="131"/>
      <c r="Q10" s="19" t="str">
        <f t="shared" si="3"/>
        <v/>
      </c>
      <c r="R10" s="132"/>
      <c r="S10" s="22" t="str">
        <f t="shared" si="4"/>
        <v/>
      </c>
      <c r="T10" s="33" t="str">
        <f t="shared" si="7"/>
        <v/>
      </c>
      <c r="U10" s="34"/>
      <c r="V10" s="34"/>
      <c r="W10" s="34"/>
      <c r="X10" s="34"/>
      <c r="Y10" s="34"/>
      <c r="Z10" s="34"/>
      <c r="AA10" s="34"/>
      <c r="AB10" s="35"/>
      <c r="AC10" s="36"/>
      <c r="AD10" s="37"/>
      <c r="AE10" s="38"/>
      <c r="AF10" s="34"/>
      <c r="AG10" s="39"/>
      <c r="AH10" s="31" t="s">
        <v>52</v>
      </c>
      <c r="AI10" s="40"/>
      <c r="AK10" s="186" t="s">
        <v>53</v>
      </c>
      <c r="AL10" s="41" t="s">
        <v>54</v>
      </c>
      <c r="AM10" s="189">
        <v>1</v>
      </c>
      <c r="AN10" s="257" t="s">
        <v>318</v>
      </c>
      <c r="AO10" s="257"/>
      <c r="AP10" s="47" t="s">
        <v>63</v>
      </c>
      <c r="AQ10" s="48">
        <v>3</v>
      </c>
      <c r="AR10" s="43"/>
      <c r="AS10" s="27">
        <v>3</v>
      </c>
      <c r="AT10" s="27" t="s">
        <v>56</v>
      </c>
      <c r="AU10" s="18" t="s">
        <v>64</v>
      </c>
      <c r="AV10" s="18">
        <v>3</v>
      </c>
      <c r="AW10" s="18" t="s">
        <v>65</v>
      </c>
      <c r="AX10" s="13"/>
      <c r="AY10" s="19" t="str">
        <f t="shared" si="8"/>
        <v/>
      </c>
      <c r="AZ10" s="18" t="str">
        <f t="shared" si="9"/>
        <v/>
      </c>
      <c r="BA10" s="18" t="str">
        <f t="shared" si="10"/>
        <v/>
      </c>
      <c r="BB10" s="18" t="str">
        <f t="shared" si="11"/>
        <v/>
      </c>
      <c r="BC10" s="18" t="str">
        <f t="shared" si="12"/>
        <v/>
      </c>
      <c r="BD10" s="18" t="str">
        <f t="shared" si="13"/>
        <v/>
      </c>
      <c r="BE10" s="18" t="str">
        <f t="shared" si="14"/>
        <v/>
      </c>
      <c r="BF10" s="18" t="str">
        <f t="shared" si="15"/>
        <v/>
      </c>
      <c r="BG10" s="18" t="str">
        <f t="shared" si="16"/>
        <v/>
      </c>
    </row>
    <row r="11" spans="1:59" ht="21" customHeight="1" x14ac:dyDescent="0.15">
      <c r="A11" s="1" ph="1"/>
      <c r="B11" s="28">
        <v>4</v>
      </c>
      <c r="C11" s="29"/>
      <c r="D11" s="30"/>
      <c r="E11" s="29"/>
      <c r="F11" s="29"/>
      <c r="G11" s="31"/>
      <c r="H11" s="32"/>
      <c r="I11" s="31"/>
      <c r="J11" s="19" t="str">
        <f t="shared" si="6"/>
        <v/>
      </c>
      <c r="K11" s="31"/>
      <c r="L11" s="129" t="str">
        <f t="shared" si="0"/>
        <v/>
      </c>
      <c r="M11" s="19" t="str">
        <f t="shared" si="1"/>
        <v/>
      </c>
      <c r="N11" s="130"/>
      <c r="O11" s="19" t="str">
        <f t="shared" si="2"/>
        <v/>
      </c>
      <c r="P11" s="131"/>
      <c r="Q11" s="19" t="str">
        <f t="shared" si="3"/>
        <v/>
      </c>
      <c r="R11" s="132"/>
      <c r="S11" s="22" t="str">
        <f t="shared" si="4"/>
        <v/>
      </c>
      <c r="T11" s="33" t="str">
        <f t="shared" si="7"/>
        <v/>
      </c>
      <c r="U11" s="34"/>
      <c r="V11" s="34"/>
      <c r="W11" s="34" t="s">
        <v>52</v>
      </c>
      <c r="X11" s="34"/>
      <c r="Y11" s="34"/>
      <c r="Z11" s="34"/>
      <c r="AA11" s="34"/>
      <c r="AB11" s="35"/>
      <c r="AC11" s="36"/>
      <c r="AD11" s="37"/>
      <c r="AE11" s="38"/>
      <c r="AF11" s="34"/>
      <c r="AG11" s="39"/>
      <c r="AH11" s="31" t="s">
        <v>52</v>
      </c>
      <c r="AI11" s="40"/>
      <c r="AK11" s="187"/>
      <c r="AL11" s="44"/>
      <c r="AM11" s="190"/>
      <c r="AN11" s="257"/>
      <c r="AO11" s="257"/>
      <c r="AP11" s="47" t="s">
        <v>66</v>
      </c>
      <c r="AQ11" s="48">
        <v>4</v>
      </c>
      <c r="AR11" s="43"/>
      <c r="AS11" s="27">
        <v>4</v>
      </c>
      <c r="AT11" s="27" t="s">
        <v>56</v>
      </c>
      <c r="AU11" s="18" t="s">
        <v>67</v>
      </c>
      <c r="AV11" s="18">
        <v>4</v>
      </c>
      <c r="AW11" s="18" t="s">
        <v>68</v>
      </c>
      <c r="AX11" s="13"/>
      <c r="AY11" s="19" t="str">
        <f t="shared" si="8"/>
        <v/>
      </c>
      <c r="AZ11" s="18" t="str">
        <f t="shared" si="9"/>
        <v/>
      </c>
      <c r="BA11" s="18" t="str">
        <f t="shared" si="10"/>
        <v/>
      </c>
      <c r="BB11" s="18" t="str">
        <f t="shared" si="11"/>
        <v/>
      </c>
      <c r="BC11" s="18" t="str">
        <f t="shared" si="12"/>
        <v/>
      </c>
      <c r="BD11" s="18" t="str">
        <f t="shared" si="13"/>
        <v/>
      </c>
      <c r="BE11" s="18" t="str">
        <f t="shared" si="14"/>
        <v/>
      </c>
      <c r="BF11" s="18" t="str">
        <f t="shared" si="15"/>
        <v/>
      </c>
      <c r="BG11" s="18" t="str">
        <f t="shared" si="16"/>
        <v/>
      </c>
    </row>
    <row r="12" spans="1:59" ht="21" customHeight="1" x14ac:dyDescent="0.15">
      <c r="A12" s="1" ph="1"/>
      <c r="B12" s="28">
        <v>5</v>
      </c>
      <c r="C12" s="29"/>
      <c r="D12" s="30"/>
      <c r="E12" s="29"/>
      <c r="F12" s="29"/>
      <c r="G12" s="31"/>
      <c r="H12" s="32"/>
      <c r="I12" s="31"/>
      <c r="J12" s="19" t="str">
        <f t="shared" si="6"/>
        <v/>
      </c>
      <c r="K12" s="31"/>
      <c r="L12" s="129" t="str">
        <f t="shared" si="0"/>
        <v/>
      </c>
      <c r="M12" s="19" t="str">
        <f t="shared" si="1"/>
        <v/>
      </c>
      <c r="N12" s="130"/>
      <c r="O12" s="19" t="str">
        <f t="shared" si="2"/>
        <v/>
      </c>
      <c r="P12" s="131"/>
      <c r="Q12" s="19" t="str">
        <f t="shared" si="3"/>
        <v/>
      </c>
      <c r="R12" s="132"/>
      <c r="S12" s="22" t="str">
        <f t="shared" si="4"/>
        <v/>
      </c>
      <c r="T12" s="33" t="str">
        <f t="shared" si="7"/>
        <v/>
      </c>
      <c r="U12" s="34"/>
      <c r="V12" s="34"/>
      <c r="W12" s="34"/>
      <c r="X12" s="34"/>
      <c r="Y12" s="34"/>
      <c r="Z12" s="34"/>
      <c r="AA12" s="34"/>
      <c r="AB12" s="35"/>
      <c r="AC12" s="36"/>
      <c r="AD12" s="37"/>
      <c r="AE12" s="38"/>
      <c r="AF12" s="34"/>
      <c r="AG12" s="39"/>
      <c r="AH12" s="31" t="s">
        <v>52</v>
      </c>
      <c r="AI12" s="40"/>
      <c r="AK12" s="187"/>
      <c r="AL12" s="44"/>
      <c r="AM12" s="189">
        <v>2</v>
      </c>
      <c r="AN12" s="257" t="s">
        <v>242</v>
      </c>
      <c r="AO12" s="257"/>
      <c r="AP12" s="47" t="s">
        <v>70</v>
      </c>
      <c r="AQ12" s="48">
        <v>5</v>
      </c>
      <c r="AR12" s="43"/>
      <c r="AS12" s="27">
        <v>5</v>
      </c>
      <c r="AT12" s="27" t="s">
        <v>56</v>
      </c>
      <c r="AU12" s="18" t="s">
        <v>71</v>
      </c>
      <c r="AV12" s="18">
        <v>5</v>
      </c>
      <c r="AW12" s="18" t="s">
        <v>72</v>
      </c>
      <c r="AX12" s="13"/>
      <c r="AY12" s="19" t="str">
        <f t="shared" si="8"/>
        <v/>
      </c>
      <c r="AZ12" s="18" t="str">
        <f t="shared" si="9"/>
        <v/>
      </c>
      <c r="BA12" s="18" t="str">
        <f t="shared" si="10"/>
        <v/>
      </c>
      <c r="BB12" s="18" t="str">
        <f t="shared" si="11"/>
        <v/>
      </c>
      <c r="BC12" s="18" t="str">
        <f t="shared" si="12"/>
        <v/>
      </c>
      <c r="BD12" s="18" t="str">
        <f t="shared" si="13"/>
        <v/>
      </c>
      <c r="BE12" s="18" t="str">
        <f t="shared" si="14"/>
        <v/>
      </c>
      <c r="BF12" s="18" t="str">
        <f t="shared" si="15"/>
        <v/>
      </c>
      <c r="BG12" s="18" t="str">
        <f t="shared" si="16"/>
        <v/>
      </c>
    </row>
    <row r="13" spans="1:59" ht="21" customHeight="1" x14ac:dyDescent="0.15">
      <c r="A13" s="1" ph="1"/>
      <c r="B13" s="28">
        <v>6</v>
      </c>
      <c r="C13" s="29"/>
      <c r="D13" s="30"/>
      <c r="E13" s="29"/>
      <c r="F13" s="29"/>
      <c r="G13" s="31"/>
      <c r="H13" s="32"/>
      <c r="I13" s="31"/>
      <c r="J13" s="19" t="str">
        <f t="shared" si="6"/>
        <v/>
      </c>
      <c r="K13" s="31"/>
      <c r="L13" s="129" t="str">
        <f t="shared" si="0"/>
        <v/>
      </c>
      <c r="M13" s="19" t="str">
        <f t="shared" si="1"/>
        <v/>
      </c>
      <c r="N13" s="130"/>
      <c r="O13" s="19" t="str">
        <f t="shared" si="2"/>
        <v/>
      </c>
      <c r="P13" s="131"/>
      <c r="Q13" s="19" t="str">
        <f t="shared" si="3"/>
        <v/>
      </c>
      <c r="R13" s="132"/>
      <c r="S13" s="22" t="str">
        <f t="shared" si="4"/>
        <v/>
      </c>
      <c r="T13" s="33" t="str">
        <f t="shared" si="7"/>
        <v/>
      </c>
      <c r="U13" s="34"/>
      <c r="V13" s="34"/>
      <c r="W13" s="34"/>
      <c r="X13" s="34"/>
      <c r="Y13" s="34"/>
      <c r="Z13" s="34"/>
      <c r="AA13" s="34"/>
      <c r="AB13" s="35"/>
      <c r="AC13" s="36"/>
      <c r="AD13" s="37"/>
      <c r="AE13" s="38"/>
      <c r="AF13" s="34"/>
      <c r="AG13" s="39"/>
      <c r="AH13" s="31" t="s">
        <v>52</v>
      </c>
      <c r="AI13" s="40"/>
      <c r="AK13" s="187"/>
      <c r="AL13" s="44"/>
      <c r="AM13" s="190"/>
      <c r="AN13" s="257"/>
      <c r="AO13" s="257"/>
      <c r="AP13" s="47" t="s">
        <v>75</v>
      </c>
      <c r="AQ13" s="48">
        <v>6</v>
      </c>
      <c r="AR13" s="43"/>
      <c r="AS13" s="27">
        <v>6</v>
      </c>
      <c r="AT13" s="27" t="s">
        <v>56</v>
      </c>
      <c r="AU13" s="18" t="s">
        <v>76</v>
      </c>
      <c r="AV13" s="18">
        <v>6</v>
      </c>
      <c r="AW13" s="18" t="s">
        <v>77</v>
      </c>
      <c r="AX13" s="13"/>
      <c r="AY13" s="19" t="str">
        <f t="shared" si="8"/>
        <v/>
      </c>
      <c r="AZ13" s="18" t="str">
        <f t="shared" si="9"/>
        <v/>
      </c>
      <c r="BA13" s="18" t="str">
        <f t="shared" si="10"/>
        <v/>
      </c>
      <c r="BB13" s="18" t="str">
        <f t="shared" si="11"/>
        <v/>
      </c>
      <c r="BC13" s="18" t="str">
        <f t="shared" si="12"/>
        <v/>
      </c>
      <c r="BD13" s="18" t="str">
        <f t="shared" si="13"/>
        <v/>
      </c>
      <c r="BE13" s="18" t="str">
        <f t="shared" si="14"/>
        <v/>
      </c>
      <c r="BF13" s="18" t="str">
        <f t="shared" si="15"/>
        <v/>
      </c>
      <c r="BG13" s="18" t="str">
        <f t="shared" si="16"/>
        <v/>
      </c>
    </row>
    <row r="14" spans="1:59" ht="21" customHeight="1" x14ac:dyDescent="0.15">
      <c r="A14" s="1" ph="1"/>
      <c r="B14" s="28">
        <v>7</v>
      </c>
      <c r="C14" s="29"/>
      <c r="D14" s="30"/>
      <c r="E14" s="29"/>
      <c r="F14" s="29"/>
      <c r="G14" s="31"/>
      <c r="H14" s="32"/>
      <c r="I14" s="31"/>
      <c r="J14" s="19" t="str">
        <f t="shared" si="6"/>
        <v/>
      </c>
      <c r="K14" s="31"/>
      <c r="L14" s="129" t="str">
        <f t="shared" si="0"/>
        <v/>
      </c>
      <c r="M14" s="19" t="str">
        <f t="shared" si="1"/>
        <v/>
      </c>
      <c r="N14" s="130"/>
      <c r="O14" s="19" t="str">
        <f t="shared" si="2"/>
        <v/>
      </c>
      <c r="P14" s="131"/>
      <c r="Q14" s="19" t="str">
        <f t="shared" si="3"/>
        <v/>
      </c>
      <c r="R14" s="132"/>
      <c r="S14" s="22" t="str">
        <f t="shared" si="4"/>
        <v/>
      </c>
      <c r="T14" s="33" t="str">
        <f t="shared" si="7"/>
        <v/>
      </c>
      <c r="U14" s="34"/>
      <c r="V14" s="34"/>
      <c r="W14" s="34"/>
      <c r="X14" s="34"/>
      <c r="Y14" s="34"/>
      <c r="Z14" s="34"/>
      <c r="AA14" s="34"/>
      <c r="AB14" s="35"/>
      <c r="AC14" s="36"/>
      <c r="AD14" s="37"/>
      <c r="AE14" s="38"/>
      <c r="AF14" s="34"/>
      <c r="AG14" s="39"/>
      <c r="AH14" s="31" t="s">
        <v>52</v>
      </c>
      <c r="AI14" s="40"/>
      <c r="AK14" s="187"/>
      <c r="AL14" s="49"/>
      <c r="AM14" s="103">
        <v>3</v>
      </c>
      <c r="AN14" s="257" t="s">
        <v>69</v>
      </c>
      <c r="AO14" s="257"/>
      <c r="AP14" s="47" t="s">
        <v>79</v>
      </c>
      <c r="AQ14" s="48">
        <v>7</v>
      </c>
      <c r="AR14" s="43"/>
      <c r="AS14" s="27">
        <v>7</v>
      </c>
      <c r="AT14" s="27" t="s">
        <v>56</v>
      </c>
      <c r="AU14" s="18" t="s">
        <v>80</v>
      </c>
      <c r="AV14" s="18">
        <v>7</v>
      </c>
      <c r="AW14" s="18" t="s">
        <v>81</v>
      </c>
      <c r="AX14" s="13"/>
      <c r="AY14" s="19" t="str">
        <f t="shared" si="8"/>
        <v/>
      </c>
      <c r="AZ14" s="18" t="str">
        <f t="shared" si="9"/>
        <v/>
      </c>
      <c r="BA14" s="18" t="str">
        <f t="shared" si="10"/>
        <v/>
      </c>
      <c r="BB14" s="18" t="str">
        <f t="shared" si="11"/>
        <v/>
      </c>
      <c r="BC14" s="18" t="str">
        <f t="shared" si="12"/>
        <v/>
      </c>
      <c r="BD14" s="18" t="str">
        <f t="shared" si="13"/>
        <v/>
      </c>
      <c r="BE14" s="18" t="str">
        <f t="shared" si="14"/>
        <v/>
      </c>
      <c r="BF14" s="18" t="str">
        <f t="shared" si="15"/>
        <v/>
      </c>
      <c r="BG14" s="18" t="str">
        <f t="shared" si="16"/>
        <v/>
      </c>
    </row>
    <row r="15" spans="1:59" ht="21" customHeight="1" x14ac:dyDescent="0.15">
      <c r="A15" s="1" ph="1"/>
      <c r="B15" s="28">
        <v>8</v>
      </c>
      <c r="C15" s="29"/>
      <c r="D15" s="30"/>
      <c r="E15" s="29"/>
      <c r="F15" s="29"/>
      <c r="G15" s="31"/>
      <c r="H15" s="32"/>
      <c r="I15" s="31"/>
      <c r="J15" s="19" t="str">
        <f t="shared" si="6"/>
        <v/>
      </c>
      <c r="K15" s="31"/>
      <c r="L15" s="129" t="str">
        <f t="shared" si="0"/>
        <v/>
      </c>
      <c r="M15" s="19" t="str">
        <f t="shared" si="1"/>
        <v/>
      </c>
      <c r="N15" s="130"/>
      <c r="O15" s="19" t="str">
        <f t="shared" si="2"/>
        <v/>
      </c>
      <c r="P15" s="131"/>
      <c r="Q15" s="19" t="str">
        <f t="shared" si="3"/>
        <v/>
      </c>
      <c r="R15" s="132"/>
      <c r="S15" s="22" t="str">
        <f t="shared" si="4"/>
        <v/>
      </c>
      <c r="T15" s="33" t="str">
        <f t="shared" si="7"/>
        <v/>
      </c>
      <c r="U15" s="34"/>
      <c r="V15" s="34"/>
      <c r="W15" s="34"/>
      <c r="X15" s="34"/>
      <c r="Y15" s="34"/>
      <c r="Z15" s="34"/>
      <c r="AA15" s="34"/>
      <c r="AB15" s="35"/>
      <c r="AC15" s="36"/>
      <c r="AD15" s="37"/>
      <c r="AE15" s="38"/>
      <c r="AF15" s="34"/>
      <c r="AG15" s="39"/>
      <c r="AH15" s="31" t="s">
        <v>52</v>
      </c>
      <c r="AI15" s="40"/>
      <c r="AK15" s="187"/>
      <c r="AL15" s="41" t="s">
        <v>73</v>
      </c>
      <c r="AM15" s="103">
        <v>4</v>
      </c>
      <c r="AN15" s="257" t="s">
        <v>74</v>
      </c>
      <c r="AO15" s="257"/>
      <c r="AP15" s="47" t="s">
        <v>83</v>
      </c>
      <c r="AQ15" s="48">
        <v>8</v>
      </c>
      <c r="AR15" s="43"/>
      <c r="AS15" s="27">
        <v>8</v>
      </c>
      <c r="AT15" s="27" t="s">
        <v>56</v>
      </c>
      <c r="AU15" s="52" t="s">
        <v>84</v>
      </c>
      <c r="AV15" s="18">
        <v>9</v>
      </c>
      <c r="AW15" s="18" t="s">
        <v>85</v>
      </c>
      <c r="AX15" s="13"/>
      <c r="AY15" s="19" t="str">
        <f t="shared" si="8"/>
        <v/>
      </c>
      <c r="AZ15" s="18" t="str">
        <f t="shared" si="9"/>
        <v/>
      </c>
      <c r="BA15" s="18" t="str">
        <f t="shared" si="10"/>
        <v/>
      </c>
      <c r="BB15" s="18" t="str">
        <f t="shared" si="11"/>
        <v/>
      </c>
      <c r="BC15" s="18" t="str">
        <f t="shared" si="12"/>
        <v/>
      </c>
      <c r="BD15" s="18" t="str">
        <f t="shared" si="13"/>
        <v/>
      </c>
      <c r="BE15" s="18" t="str">
        <f t="shared" si="14"/>
        <v/>
      </c>
      <c r="BF15" s="18" t="str">
        <f t="shared" si="15"/>
        <v/>
      </c>
      <c r="BG15" s="18" t="str">
        <f t="shared" si="16"/>
        <v/>
      </c>
    </row>
    <row r="16" spans="1:59" ht="21" customHeight="1" x14ac:dyDescent="0.15">
      <c r="A16" s="1" ph="1"/>
      <c r="B16" s="28">
        <v>9</v>
      </c>
      <c r="C16" s="29"/>
      <c r="D16" s="30"/>
      <c r="E16" s="29"/>
      <c r="F16" s="29"/>
      <c r="G16" s="31"/>
      <c r="H16" s="32"/>
      <c r="I16" s="31"/>
      <c r="J16" s="19" t="str">
        <f t="shared" si="6"/>
        <v/>
      </c>
      <c r="K16" s="31"/>
      <c r="L16" s="129" t="str">
        <f t="shared" si="0"/>
        <v/>
      </c>
      <c r="M16" s="19" t="str">
        <f t="shared" si="1"/>
        <v/>
      </c>
      <c r="N16" s="130"/>
      <c r="O16" s="19" t="str">
        <f t="shared" si="2"/>
        <v/>
      </c>
      <c r="P16" s="131"/>
      <c r="Q16" s="19" t="str">
        <f t="shared" si="3"/>
        <v/>
      </c>
      <c r="R16" s="132"/>
      <c r="S16" s="22" t="str">
        <f t="shared" si="4"/>
        <v/>
      </c>
      <c r="T16" s="33" t="str">
        <f t="shared" si="7"/>
        <v/>
      </c>
      <c r="U16" s="34"/>
      <c r="V16" s="34"/>
      <c r="W16" s="34"/>
      <c r="X16" s="34"/>
      <c r="Y16" s="34"/>
      <c r="Z16" s="34"/>
      <c r="AA16" s="34"/>
      <c r="AB16" s="35"/>
      <c r="AC16" s="36"/>
      <c r="AD16" s="37"/>
      <c r="AE16" s="38"/>
      <c r="AF16" s="34"/>
      <c r="AG16" s="39"/>
      <c r="AH16" s="31" t="s">
        <v>52</v>
      </c>
      <c r="AI16" s="40"/>
      <c r="AK16" s="187"/>
      <c r="AL16" s="44"/>
      <c r="AM16" s="103">
        <v>5</v>
      </c>
      <c r="AN16" s="257" t="s">
        <v>78</v>
      </c>
      <c r="AO16" s="257"/>
      <c r="AP16" s="47" t="s">
        <v>87</v>
      </c>
      <c r="AQ16" s="48">
        <v>9</v>
      </c>
      <c r="AR16" s="43"/>
      <c r="AS16" s="27">
        <v>9</v>
      </c>
      <c r="AT16" s="27" t="s">
        <v>56</v>
      </c>
      <c r="AU16" s="18" t="s">
        <v>88</v>
      </c>
      <c r="AV16" s="18">
        <v>10</v>
      </c>
      <c r="AW16" s="18" t="s">
        <v>89</v>
      </c>
      <c r="AX16" s="13"/>
      <c r="AY16" s="19" t="str">
        <f t="shared" si="8"/>
        <v/>
      </c>
      <c r="AZ16" s="18" t="str">
        <f t="shared" si="9"/>
        <v/>
      </c>
      <c r="BA16" s="18" t="str">
        <f t="shared" si="10"/>
        <v/>
      </c>
      <c r="BB16" s="18" t="str">
        <f t="shared" si="11"/>
        <v/>
      </c>
      <c r="BC16" s="18" t="str">
        <f t="shared" si="12"/>
        <v/>
      </c>
      <c r="BD16" s="18" t="str">
        <f t="shared" si="13"/>
        <v/>
      </c>
      <c r="BE16" s="18" t="str">
        <f t="shared" si="14"/>
        <v/>
      </c>
      <c r="BF16" s="18" t="str">
        <f t="shared" si="15"/>
        <v/>
      </c>
      <c r="BG16" s="18" t="str">
        <f t="shared" si="16"/>
        <v/>
      </c>
    </row>
    <row r="17" spans="1:59" ht="21" customHeight="1" x14ac:dyDescent="0.15">
      <c r="A17" s="1" ph="1"/>
      <c r="B17" s="28">
        <v>10</v>
      </c>
      <c r="C17" s="29"/>
      <c r="D17" s="30"/>
      <c r="E17" s="29"/>
      <c r="F17" s="29"/>
      <c r="G17" s="31"/>
      <c r="H17" s="32"/>
      <c r="I17" s="31"/>
      <c r="J17" s="19" t="str">
        <f t="shared" si="6"/>
        <v/>
      </c>
      <c r="K17" s="31"/>
      <c r="L17" s="129" t="str">
        <f t="shared" si="0"/>
        <v/>
      </c>
      <c r="M17" s="19" t="str">
        <f t="shared" si="1"/>
        <v/>
      </c>
      <c r="N17" s="130"/>
      <c r="O17" s="19" t="str">
        <f t="shared" si="2"/>
        <v/>
      </c>
      <c r="P17" s="131"/>
      <c r="Q17" s="19" t="str">
        <f t="shared" si="3"/>
        <v/>
      </c>
      <c r="R17" s="132"/>
      <c r="S17" s="22" t="str">
        <f t="shared" si="4"/>
        <v/>
      </c>
      <c r="T17" s="33" t="str">
        <f t="shared" si="7"/>
        <v/>
      </c>
      <c r="U17" s="34"/>
      <c r="V17" s="34"/>
      <c r="W17" s="34"/>
      <c r="X17" s="34"/>
      <c r="Y17" s="34"/>
      <c r="Z17" s="34"/>
      <c r="AA17" s="34"/>
      <c r="AB17" s="35"/>
      <c r="AC17" s="36"/>
      <c r="AD17" s="37"/>
      <c r="AE17" s="38"/>
      <c r="AF17" s="34"/>
      <c r="AG17" s="39"/>
      <c r="AH17" s="31" t="s">
        <v>52</v>
      </c>
      <c r="AI17" s="40"/>
      <c r="AK17" s="187"/>
      <c r="AL17" s="44"/>
      <c r="AM17" s="103">
        <v>6</v>
      </c>
      <c r="AN17" s="257" t="s">
        <v>82</v>
      </c>
      <c r="AO17" s="257"/>
      <c r="AP17" s="47" t="s">
        <v>91</v>
      </c>
      <c r="AQ17" s="53" t="s">
        <v>92</v>
      </c>
      <c r="AR17" s="43"/>
      <c r="AS17" s="27">
        <v>10</v>
      </c>
      <c r="AT17" s="27" t="s">
        <v>56</v>
      </c>
      <c r="AU17" s="18" t="s">
        <v>59</v>
      </c>
      <c r="AV17" s="18">
        <v>11</v>
      </c>
      <c r="AW17" s="18" t="s">
        <v>93</v>
      </c>
      <c r="AX17" s="13"/>
      <c r="AY17" s="19" t="str">
        <f t="shared" si="8"/>
        <v/>
      </c>
      <c r="AZ17" s="18" t="str">
        <f t="shared" si="9"/>
        <v/>
      </c>
      <c r="BA17" s="18" t="str">
        <f t="shared" si="10"/>
        <v/>
      </c>
      <c r="BB17" s="18" t="str">
        <f t="shared" si="11"/>
        <v/>
      </c>
      <c r="BC17" s="18" t="str">
        <f t="shared" si="12"/>
        <v/>
      </c>
      <c r="BD17" s="18" t="str">
        <f t="shared" si="13"/>
        <v/>
      </c>
      <c r="BE17" s="18" t="str">
        <f t="shared" si="14"/>
        <v/>
      </c>
      <c r="BF17" s="18" t="str">
        <f t="shared" si="15"/>
        <v/>
      </c>
      <c r="BG17" s="18" t="str">
        <f t="shared" si="16"/>
        <v/>
      </c>
    </row>
    <row r="18" spans="1:59" ht="21" customHeight="1" x14ac:dyDescent="0.15">
      <c r="A18" s="1" ph="1"/>
      <c r="B18" s="28">
        <v>11</v>
      </c>
      <c r="C18" s="29"/>
      <c r="D18" s="30"/>
      <c r="E18" s="29"/>
      <c r="F18" s="29"/>
      <c r="G18" s="31"/>
      <c r="H18" s="32"/>
      <c r="I18" s="31"/>
      <c r="J18" s="19" t="str">
        <f t="shared" si="6"/>
        <v/>
      </c>
      <c r="K18" s="31"/>
      <c r="L18" s="129" t="str">
        <f t="shared" si="0"/>
        <v/>
      </c>
      <c r="M18" s="19" t="str">
        <f t="shared" si="1"/>
        <v/>
      </c>
      <c r="N18" s="130"/>
      <c r="O18" s="19" t="str">
        <f t="shared" si="2"/>
        <v/>
      </c>
      <c r="P18" s="131"/>
      <c r="Q18" s="19" t="str">
        <f t="shared" si="3"/>
        <v/>
      </c>
      <c r="R18" s="132"/>
      <c r="S18" s="22" t="str">
        <f t="shared" si="4"/>
        <v/>
      </c>
      <c r="T18" s="33" t="str">
        <f t="shared" si="7"/>
        <v/>
      </c>
      <c r="U18" s="34"/>
      <c r="V18" s="34"/>
      <c r="W18" s="34"/>
      <c r="X18" s="34"/>
      <c r="Y18" s="34"/>
      <c r="Z18" s="34"/>
      <c r="AA18" s="34"/>
      <c r="AB18" s="35"/>
      <c r="AC18" s="36"/>
      <c r="AD18" s="37"/>
      <c r="AE18" s="38"/>
      <c r="AF18" s="34"/>
      <c r="AG18" s="39"/>
      <c r="AH18" s="31" t="s">
        <v>52</v>
      </c>
      <c r="AI18" s="40"/>
      <c r="AK18" s="187"/>
      <c r="AL18" s="44"/>
      <c r="AM18" s="103">
        <v>7</v>
      </c>
      <c r="AN18" s="257" t="s">
        <v>86</v>
      </c>
      <c r="AO18" s="257"/>
      <c r="AP18" s="47" t="s">
        <v>95</v>
      </c>
      <c r="AQ18" s="53" t="s">
        <v>96</v>
      </c>
      <c r="AR18" s="43"/>
      <c r="AS18" s="27">
        <v>11</v>
      </c>
      <c r="AT18" s="27" t="s">
        <v>56</v>
      </c>
      <c r="AU18" s="18" t="s">
        <v>97</v>
      </c>
      <c r="AV18" s="18">
        <v>12</v>
      </c>
      <c r="AW18" s="18" t="s">
        <v>98</v>
      </c>
      <c r="AX18" s="13"/>
      <c r="AY18" s="19" t="str">
        <f t="shared" si="8"/>
        <v/>
      </c>
      <c r="AZ18" s="18" t="str">
        <f t="shared" si="9"/>
        <v/>
      </c>
      <c r="BA18" s="18" t="str">
        <f t="shared" si="10"/>
        <v/>
      </c>
      <c r="BB18" s="18" t="str">
        <f t="shared" si="11"/>
        <v/>
      </c>
      <c r="BC18" s="18" t="str">
        <f t="shared" si="12"/>
        <v/>
      </c>
      <c r="BD18" s="18" t="str">
        <f t="shared" si="13"/>
        <v/>
      </c>
      <c r="BE18" s="18" t="str">
        <f t="shared" si="14"/>
        <v/>
      </c>
      <c r="BF18" s="18" t="str">
        <f t="shared" si="15"/>
        <v/>
      </c>
      <c r="BG18" s="18" t="str">
        <f t="shared" si="16"/>
        <v/>
      </c>
    </row>
    <row r="19" spans="1:59" ht="21" customHeight="1" x14ac:dyDescent="0.15">
      <c r="A19" s="1" ph="1"/>
      <c r="B19" s="28">
        <v>12</v>
      </c>
      <c r="C19" s="29"/>
      <c r="D19" s="30"/>
      <c r="E19" s="29"/>
      <c r="F19" s="29"/>
      <c r="G19" s="31"/>
      <c r="H19" s="32"/>
      <c r="I19" s="31"/>
      <c r="J19" s="19" t="str">
        <f t="shared" si="6"/>
        <v/>
      </c>
      <c r="K19" s="31"/>
      <c r="L19" s="129" t="str">
        <f t="shared" si="0"/>
        <v/>
      </c>
      <c r="M19" s="19" t="str">
        <f t="shared" si="1"/>
        <v/>
      </c>
      <c r="N19" s="130"/>
      <c r="O19" s="19" t="str">
        <f t="shared" si="2"/>
        <v/>
      </c>
      <c r="P19" s="131"/>
      <c r="Q19" s="19" t="str">
        <f t="shared" si="3"/>
        <v/>
      </c>
      <c r="R19" s="132"/>
      <c r="S19" s="22" t="str">
        <f t="shared" si="4"/>
        <v/>
      </c>
      <c r="T19" s="33" t="str">
        <f t="shared" si="7"/>
        <v/>
      </c>
      <c r="U19" s="34"/>
      <c r="V19" s="34"/>
      <c r="W19" s="34"/>
      <c r="X19" s="34"/>
      <c r="Y19" s="34"/>
      <c r="Z19" s="34"/>
      <c r="AA19" s="34"/>
      <c r="AB19" s="35"/>
      <c r="AC19" s="36"/>
      <c r="AD19" s="37"/>
      <c r="AE19" s="38"/>
      <c r="AF19" s="34"/>
      <c r="AG19" s="39"/>
      <c r="AH19" s="31" t="s">
        <v>52</v>
      </c>
      <c r="AI19" s="40"/>
      <c r="AK19" s="187"/>
      <c r="AL19" s="49"/>
      <c r="AM19" s="103">
        <v>8</v>
      </c>
      <c r="AN19" s="257" t="s">
        <v>90</v>
      </c>
      <c r="AO19" s="257"/>
      <c r="AP19" s="47" t="s">
        <v>100</v>
      </c>
      <c r="AQ19" s="53" t="s">
        <v>101</v>
      </c>
      <c r="AR19" s="43"/>
      <c r="AS19" s="27">
        <v>12</v>
      </c>
      <c r="AT19" s="27" t="s">
        <v>56</v>
      </c>
      <c r="AU19" s="18" t="s">
        <v>102</v>
      </c>
      <c r="AV19" s="18">
        <v>13</v>
      </c>
      <c r="AW19" s="18" t="s">
        <v>103</v>
      </c>
      <c r="AX19" s="2"/>
      <c r="AY19" s="19" t="str">
        <f t="shared" si="8"/>
        <v/>
      </c>
      <c r="AZ19" s="18" t="str">
        <f t="shared" si="9"/>
        <v/>
      </c>
      <c r="BA19" s="18" t="str">
        <f t="shared" si="10"/>
        <v/>
      </c>
      <c r="BB19" s="18" t="str">
        <f t="shared" si="11"/>
        <v/>
      </c>
      <c r="BC19" s="18" t="str">
        <f t="shared" si="12"/>
        <v/>
      </c>
      <c r="BD19" s="18" t="str">
        <f t="shared" si="13"/>
        <v/>
      </c>
      <c r="BE19" s="18" t="str">
        <f t="shared" si="14"/>
        <v/>
      </c>
      <c r="BF19" s="18" t="str">
        <f t="shared" si="15"/>
        <v/>
      </c>
      <c r="BG19" s="18" t="str">
        <f t="shared" si="16"/>
        <v/>
      </c>
    </row>
    <row r="20" spans="1:59" ht="21" customHeight="1" x14ac:dyDescent="0.15">
      <c r="A20" s="1" ph="1"/>
      <c r="B20" s="28">
        <v>13</v>
      </c>
      <c r="C20" s="29"/>
      <c r="D20" s="30"/>
      <c r="E20" s="29"/>
      <c r="F20" s="29"/>
      <c r="G20" s="31"/>
      <c r="H20" s="32"/>
      <c r="I20" s="31"/>
      <c r="J20" s="19" t="str">
        <f t="shared" si="6"/>
        <v/>
      </c>
      <c r="K20" s="31"/>
      <c r="L20" s="129" t="str">
        <f t="shared" si="0"/>
        <v/>
      </c>
      <c r="M20" s="19" t="str">
        <f t="shared" si="1"/>
        <v/>
      </c>
      <c r="N20" s="130"/>
      <c r="O20" s="19" t="str">
        <f t="shared" si="2"/>
        <v/>
      </c>
      <c r="P20" s="131"/>
      <c r="Q20" s="19" t="str">
        <f t="shared" si="3"/>
        <v/>
      </c>
      <c r="R20" s="132"/>
      <c r="S20" s="22" t="str">
        <f t="shared" si="4"/>
        <v/>
      </c>
      <c r="T20" s="33" t="str">
        <f t="shared" si="7"/>
        <v/>
      </c>
      <c r="U20" s="34"/>
      <c r="V20" s="34"/>
      <c r="W20" s="34"/>
      <c r="X20" s="34"/>
      <c r="Y20" s="34"/>
      <c r="Z20" s="34"/>
      <c r="AA20" s="34"/>
      <c r="AB20" s="35"/>
      <c r="AC20" s="36"/>
      <c r="AD20" s="37"/>
      <c r="AE20" s="38"/>
      <c r="AF20" s="34"/>
      <c r="AG20" s="39"/>
      <c r="AH20" s="31" t="s">
        <v>52</v>
      </c>
      <c r="AI20" s="40"/>
      <c r="AK20" s="187"/>
      <c r="AL20" s="50" t="s">
        <v>94</v>
      </c>
      <c r="AM20" s="103">
        <v>9</v>
      </c>
      <c r="AN20" s="257" t="s">
        <v>94</v>
      </c>
      <c r="AO20" s="257"/>
      <c r="AP20" s="47" t="s">
        <v>105</v>
      </c>
      <c r="AQ20" s="53" t="s">
        <v>106</v>
      </c>
      <c r="AR20" s="43"/>
      <c r="AS20" s="27">
        <v>13</v>
      </c>
      <c r="AT20" s="27" t="s">
        <v>56</v>
      </c>
      <c r="AU20" s="18" t="s">
        <v>107</v>
      </c>
      <c r="AV20" s="18">
        <v>14</v>
      </c>
      <c r="AW20" s="2"/>
      <c r="AX20" s="2"/>
      <c r="AY20" s="19" t="str">
        <f t="shared" si="8"/>
        <v/>
      </c>
      <c r="AZ20" s="18" t="str">
        <f t="shared" si="9"/>
        <v/>
      </c>
      <c r="BA20" s="18" t="str">
        <f t="shared" si="10"/>
        <v/>
      </c>
      <c r="BB20" s="18" t="str">
        <f t="shared" si="11"/>
        <v/>
      </c>
      <c r="BC20" s="18" t="str">
        <f t="shared" si="12"/>
        <v/>
      </c>
      <c r="BD20" s="18" t="str">
        <f t="shared" si="13"/>
        <v/>
      </c>
      <c r="BE20" s="18" t="str">
        <f t="shared" si="14"/>
        <v/>
      </c>
      <c r="BF20" s="18" t="str">
        <f t="shared" si="15"/>
        <v/>
      </c>
      <c r="BG20" s="18" t="str">
        <f t="shared" si="16"/>
        <v/>
      </c>
    </row>
    <row r="21" spans="1:59" ht="21" customHeight="1" x14ac:dyDescent="0.15">
      <c r="A21" s="1" ph="1"/>
      <c r="B21" s="28">
        <v>14</v>
      </c>
      <c r="C21" s="29"/>
      <c r="D21" s="30"/>
      <c r="E21" s="29"/>
      <c r="F21" s="29"/>
      <c r="G21" s="31"/>
      <c r="H21" s="32"/>
      <c r="I21" s="31"/>
      <c r="J21" s="19" t="str">
        <f t="shared" si="6"/>
        <v/>
      </c>
      <c r="K21" s="31"/>
      <c r="L21" s="129" t="str">
        <f t="shared" si="0"/>
        <v/>
      </c>
      <c r="M21" s="19" t="str">
        <f t="shared" si="1"/>
        <v/>
      </c>
      <c r="N21" s="130"/>
      <c r="O21" s="19" t="str">
        <f t="shared" si="2"/>
        <v/>
      </c>
      <c r="P21" s="131"/>
      <c r="Q21" s="19" t="str">
        <f t="shared" si="3"/>
        <v/>
      </c>
      <c r="R21" s="132"/>
      <c r="S21" s="22" t="str">
        <f t="shared" si="4"/>
        <v/>
      </c>
      <c r="T21" s="33" t="str">
        <f t="shared" si="7"/>
        <v/>
      </c>
      <c r="U21" s="34"/>
      <c r="V21" s="34"/>
      <c r="W21" s="34"/>
      <c r="X21" s="34"/>
      <c r="Y21" s="34"/>
      <c r="Z21" s="34"/>
      <c r="AA21" s="34"/>
      <c r="AB21" s="35"/>
      <c r="AC21" s="36"/>
      <c r="AD21" s="37"/>
      <c r="AE21" s="38"/>
      <c r="AF21" s="34"/>
      <c r="AG21" s="39"/>
      <c r="AH21" s="31" t="s">
        <v>52</v>
      </c>
      <c r="AI21" s="40"/>
      <c r="AK21" s="187"/>
      <c r="AL21" s="191" t="s">
        <v>276</v>
      </c>
      <c r="AM21" s="103">
        <v>10</v>
      </c>
      <c r="AN21" s="257" t="s">
        <v>99</v>
      </c>
      <c r="AO21" s="257"/>
      <c r="AP21" s="47" t="s">
        <v>109</v>
      </c>
      <c r="AQ21" s="48">
        <v>10</v>
      </c>
      <c r="AR21" s="43"/>
      <c r="AS21" s="27">
        <v>14</v>
      </c>
      <c r="AT21" s="27" t="s">
        <v>56</v>
      </c>
      <c r="AU21" s="18" t="s">
        <v>110</v>
      </c>
      <c r="AV21" s="18">
        <v>15</v>
      </c>
      <c r="AW21" s="2"/>
      <c r="AX21" s="2"/>
      <c r="AY21" s="19" t="str">
        <f t="shared" si="8"/>
        <v/>
      </c>
      <c r="AZ21" s="18" t="str">
        <f t="shared" si="9"/>
        <v/>
      </c>
      <c r="BA21" s="18" t="str">
        <f t="shared" si="10"/>
        <v/>
      </c>
      <c r="BB21" s="18" t="str">
        <f t="shared" si="11"/>
        <v/>
      </c>
      <c r="BC21" s="18" t="str">
        <f t="shared" si="12"/>
        <v/>
      </c>
      <c r="BD21" s="18" t="str">
        <f t="shared" si="13"/>
        <v/>
      </c>
      <c r="BE21" s="18" t="str">
        <f t="shared" si="14"/>
        <v/>
      </c>
      <c r="BF21" s="18" t="str">
        <f t="shared" si="15"/>
        <v/>
      </c>
      <c r="BG21" s="18" t="str">
        <f t="shared" si="16"/>
        <v/>
      </c>
    </row>
    <row r="22" spans="1:59" ht="21" customHeight="1" x14ac:dyDescent="0.15">
      <c r="A22" s="1" ph="1"/>
      <c r="B22" s="28">
        <v>15</v>
      </c>
      <c r="C22" s="29"/>
      <c r="D22" s="30"/>
      <c r="E22" s="29"/>
      <c r="F22" s="29"/>
      <c r="G22" s="31"/>
      <c r="H22" s="32"/>
      <c r="I22" s="31"/>
      <c r="J22" s="19" t="str">
        <f t="shared" si="6"/>
        <v/>
      </c>
      <c r="K22" s="31"/>
      <c r="L22" s="129" t="str">
        <f t="shared" si="0"/>
        <v/>
      </c>
      <c r="M22" s="19" t="str">
        <f t="shared" si="1"/>
        <v/>
      </c>
      <c r="N22" s="130"/>
      <c r="O22" s="19" t="str">
        <f t="shared" si="2"/>
        <v/>
      </c>
      <c r="P22" s="131"/>
      <c r="Q22" s="19" t="str">
        <f t="shared" si="3"/>
        <v/>
      </c>
      <c r="R22" s="132"/>
      <c r="S22" s="22" t="str">
        <f t="shared" si="4"/>
        <v/>
      </c>
      <c r="T22" s="33" t="str">
        <f t="shared" si="7"/>
        <v/>
      </c>
      <c r="U22" s="34"/>
      <c r="V22" s="34"/>
      <c r="W22" s="34"/>
      <c r="X22" s="34"/>
      <c r="Y22" s="34"/>
      <c r="Z22" s="34"/>
      <c r="AA22" s="34"/>
      <c r="AB22" s="35"/>
      <c r="AC22" s="36"/>
      <c r="AD22" s="37"/>
      <c r="AE22" s="38"/>
      <c r="AF22" s="34"/>
      <c r="AG22" s="39"/>
      <c r="AH22" s="31" t="s">
        <v>52</v>
      </c>
      <c r="AI22" s="40"/>
      <c r="AK22" s="187"/>
      <c r="AL22" s="192"/>
      <c r="AM22" s="103">
        <v>11</v>
      </c>
      <c r="AN22" s="257" t="s">
        <v>104</v>
      </c>
      <c r="AO22" s="257"/>
      <c r="AP22" s="47" t="s">
        <v>112</v>
      </c>
      <c r="AQ22" s="48">
        <v>11</v>
      </c>
      <c r="AR22" s="43"/>
      <c r="AS22" s="27">
        <v>15</v>
      </c>
      <c r="AT22" s="27" t="s">
        <v>56</v>
      </c>
      <c r="AU22" s="18" t="s">
        <v>113</v>
      </c>
      <c r="AV22" s="18">
        <v>8</v>
      </c>
      <c r="AW22" s="2"/>
      <c r="AX22" s="2"/>
      <c r="AY22" s="19" t="str">
        <f t="shared" si="8"/>
        <v/>
      </c>
      <c r="AZ22" s="18" t="str">
        <f t="shared" si="9"/>
        <v/>
      </c>
      <c r="BA22" s="18" t="str">
        <f t="shared" si="10"/>
        <v/>
      </c>
      <c r="BB22" s="18" t="str">
        <f t="shared" si="11"/>
        <v/>
      </c>
      <c r="BC22" s="18" t="str">
        <f t="shared" si="12"/>
        <v/>
      </c>
      <c r="BD22" s="18" t="str">
        <f t="shared" si="13"/>
        <v/>
      </c>
      <c r="BE22" s="18" t="str">
        <f t="shared" si="14"/>
        <v/>
      </c>
      <c r="BF22" s="18" t="str">
        <f t="shared" si="15"/>
        <v/>
      </c>
      <c r="BG22" s="18" t="str">
        <f t="shared" si="16"/>
        <v/>
      </c>
    </row>
    <row r="23" spans="1:59" ht="21" customHeight="1" x14ac:dyDescent="0.15">
      <c r="A23" s="1" ph="1"/>
      <c r="B23" s="28">
        <v>16</v>
      </c>
      <c r="C23" s="29"/>
      <c r="D23" s="30"/>
      <c r="E23" s="29"/>
      <c r="F23" s="29"/>
      <c r="G23" s="31"/>
      <c r="H23" s="32"/>
      <c r="I23" s="31"/>
      <c r="J23" s="19" t="str">
        <f t="shared" si="6"/>
        <v/>
      </c>
      <c r="K23" s="31"/>
      <c r="L23" s="129" t="str">
        <f t="shared" si="0"/>
        <v/>
      </c>
      <c r="M23" s="19" t="str">
        <f t="shared" si="1"/>
        <v/>
      </c>
      <c r="N23" s="130"/>
      <c r="O23" s="19" t="str">
        <f t="shared" si="2"/>
        <v/>
      </c>
      <c r="P23" s="131"/>
      <c r="Q23" s="19" t="str">
        <f t="shared" si="3"/>
        <v/>
      </c>
      <c r="R23" s="132"/>
      <c r="S23" s="22" t="str">
        <f t="shared" si="4"/>
        <v/>
      </c>
      <c r="T23" s="33" t="str">
        <f t="shared" si="7"/>
        <v/>
      </c>
      <c r="U23" s="34"/>
      <c r="V23" s="34"/>
      <c r="W23" s="34"/>
      <c r="X23" s="34"/>
      <c r="Y23" s="34"/>
      <c r="Z23" s="34"/>
      <c r="AA23" s="34"/>
      <c r="AB23" s="35"/>
      <c r="AC23" s="36"/>
      <c r="AD23" s="37"/>
      <c r="AE23" s="38"/>
      <c r="AF23" s="34"/>
      <c r="AG23" s="39"/>
      <c r="AH23" s="31" t="s">
        <v>52</v>
      </c>
      <c r="AI23" s="40"/>
      <c r="AK23" s="187"/>
      <c r="AL23" s="192"/>
      <c r="AM23" s="103">
        <v>12</v>
      </c>
      <c r="AN23" s="257" t="s">
        <v>108</v>
      </c>
      <c r="AO23" s="257"/>
      <c r="AP23" s="47" t="s">
        <v>115</v>
      </c>
      <c r="AQ23" s="48">
        <v>12</v>
      </c>
      <c r="AR23" s="43"/>
      <c r="AS23" s="27">
        <v>16</v>
      </c>
      <c r="AT23" s="27" t="s">
        <v>56</v>
      </c>
      <c r="AU23" s="18" t="s">
        <v>116</v>
      </c>
      <c r="AV23" s="18" t="s">
        <v>117</v>
      </c>
      <c r="AW23" s="2"/>
      <c r="AX23" s="2"/>
      <c r="AY23" s="19" t="str">
        <f t="shared" si="8"/>
        <v/>
      </c>
      <c r="AZ23" s="18" t="str">
        <f t="shared" si="9"/>
        <v/>
      </c>
      <c r="BA23" s="18" t="str">
        <f t="shared" si="10"/>
        <v/>
      </c>
      <c r="BB23" s="18" t="str">
        <f t="shared" si="11"/>
        <v/>
      </c>
      <c r="BC23" s="18" t="str">
        <f t="shared" si="12"/>
        <v/>
      </c>
      <c r="BD23" s="18" t="str">
        <f t="shared" si="13"/>
        <v/>
      </c>
      <c r="BE23" s="18" t="str">
        <f t="shared" si="14"/>
        <v/>
      </c>
      <c r="BF23" s="18" t="str">
        <f t="shared" si="15"/>
        <v/>
      </c>
      <c r="BG23" s="18" t="str">
        <f t="shared" si="16"/>
        <v/>
      </c>
    </row>
    <row r="24" spans="1:59" ht="21" customHeight="1" x14ac:dyDescent="0.15">
      <c r="A24" s="1" ph="1"/>
      <c r="B24" s="28">
        <v>17</v>
      </c>
      <c r="C24" s="29"/>
      <c r="D24" s="30"/>
      <c r="E24" s="29"/>
      <c r="F24" s="29"/>
      <c r="G24" s="31"/>
      <c r="H24" s="32"/>
      <c r="I24" s="31"/>
      <c r="J24" s="19" t="str">
        <f t="shared" si="6"/>
        <v/>
      </c>
      <c r="K24" s="31"/>
      <c r="L24" s="129" t="str">
        <f t="shared" si="0"/>
        <v/>
      </c>
      <c r="M24" s="19" t="str">
        <f t="shared" si="1"/>
        <v/>
      </c>
      <c r="N24" s="130"/>
      <c r="O24" s="19" t="str">
        <f t="shared" si="2"/>
        <v/>
      </c>
      <c r="P24" s="131"/>
      <c r="Q24" s="19" t="str">
        <f t="shared" si="3"/>
        <v/>
      </c>
      <c r="R24" s="132"/>
      <c r="S24" s="22" t="str">
        <f t="shared" si="4"/>
        <v/>
      </c>
      <c r="T24" s="33" t="str">
        <f t="shared" si="7"/>
        <v/>
      </c>
      <c r="U24" s="34"/>
      <c r="V24" s="34"/>
      <c r="W24" s="34"/>
      <c r="X24" s="34"/>
      <c r="Y24" s="34"/>
      <c r="Z24" s="34"/>
      <c r="AA24" s="34"/>
      <c r="AB24" s="35"/>
      <c r="AC24" s="36"/>
      <c r="AD24" s="37"/>
      <c r="AE24" s="38"/>
      <c r="AF24" s="34"/>
      <c r="AG24" s="39"/>
      <c r="AH24" s="31" t="s">
        <v>52</v>
      </c>
      <c r="AI24" s="40"/>
      <c r="AK24" s="187"/>
      <c r="AL24" s="192"/>
      <c r="AM24" s="103">
        <v>13</v>
      </c>
      <c r="AN24" s="257" t="s">
        <v>111</v>
      </c>
      <c r="AO24" s="257"/>
      <c r="AP24" s="47" t="s">
        <v>118</v>
      </c>
      <c r="AQ24" s="48">
        <v>13</v>
      </c>
      <c r="AR24" s="43"/>
      <c r="AS24" s="27">
        <v>17</v>
      </c>
      <c r="AT24" s="27" t="s">
        <v>56</v>
      </c>
      <c r="AU24" s="18" t="s">
        <v>119</v>
      </c>
      <c r="AV24" s="18" t="s">
        <v>120</v>
      </c>
      <c r="AW24" s="2"/>
      <c r="AX24" s="2"/>
      <c r="AY24" s="19" t="str">
        <f t="shared" si="8"/>
        <v/>
      </c>
      <c r="AZ24" s="18" t="str">
        <f t="shared" si="9"/>
        <v/>
      </c>
      <c r="BA24" s="18" t="str">
        <f t="shared" si="10"/>
        <v/>
      </c>
      <c r="BB24" s="18" t="str">
        <f t="shared" si="11"/>
        <v/>
      </c>
      <c r="BC24" s="18" t="str">
        <f t="shared" si="12"/>
        <v/>
      </c>
      <c r="BD24" s="18" t="str">
        <f t="shared" si="13"/>
        <v/>
      </c>
      <c r="BE24" s="18" t="str">
        <f t="shared" si="14"/>
        <v/>
      </c>
      <c r="BF24" s="18" t="str">
        <f t="shared" si="15"/>
        <v/>
      </c>
      <c r="BG24" s="18" t="str">
        <f t="shared" si="16"/>
        <v/>
      </c>
    </row>
    <row r="25" spans="1:59" ht="21" customHeight="1" x14ac:dyDescent="0.15">
      <c r="A25" s="1" ph="1"/>
      <c r="B25" s="28">
        <v>18</v>
      </c>
      <c r="C25" s="29"/>
      <c r="D25" s="30"/>
      <c r="E25" s="29"/>
      <c r="F25" s="29"/>
      <c r="G25" s="31"/>
      <c r="H25" s="32"/>
      <c r="I25" s="31"/>
      <c r="J25" s="19" t="str">
        <f t="shared" si="6"/>
        <v/>
      </c>
      <c r="K25" s="31"/>
      <c r="L25" s="129" t="str">
        <f t="shared" si="0"/>
        <v/>
      </c>
      <c r="M25" s="19" t="str">
        <f t="shared" si="1"/>
        <v/>
      </c>
      <c r="N25" s="130"/>
      <c r="O25" s="19" t="str">
        <f t="shared" si="2"/>
        <v/>
      </c>
      <c r="P25" s="131"/>
      <c r="Q25" s="19" t="str">
        <f t="shared" si="3"/>
        <v/>
      </c>
      <c r="R25" s="132"/>
      <c r="S25" s="22" t="str">
        <f t="shared" si="4"/>
        <v/>
      </c>
      <c r="T25" s="33" t="str">
        <f t="shared" si="7"/>
        <v/>
      </c>
      <c r="U25" s="34"/>
      <c r="V25" s="34"/>
      <c r="W25" s="34"/>
      <c r="X25" s="34"/>
      <c r="Y25" s="34"/>
      <c r="Z25" s="34"/>
      <c r="AA25" s="34"/>
      <c r="AB25" s="35"/>
      <c r="AC25" s="36"/>
      <c r="AD25" s="37"/>
      <c r="AE25" s="38"/>
      <c r="AF25" s="34"/>
      <c r="AG25" s="39"/>
      <c r="AH25" s="31" t="s">
        <v>52</v>
      </c>
      <c r="AI25" s="40"/>
      <c r="AK25" s="187"/>
      <c r="AL25" s="192"/>
      <c r="AM25" s="103">
        <v>14</v>
      </c>
      <c r="AN25" s="257" t="s">
        <v>114</v>
      </c>
      <c r="AO25" s="257"/>
      <c r="AP25" s="47" t="s">
        <v>122</v>
      </c>
      <c r="AQ25" s="48">
        <v>14</v>
      </c>
      <c r="AR25" s="43"/>
      <c r="AS25" s="27">
        <v>18</v>
      </c>
      <c r="AT25" s="27" t="s">
        <v>56</v>
      </c>
      <c r="AU25" s="18" t="s">
        <v>123</v>
      </c>
      <c r="AV25" s="18" t="s">
        <v>124</v>
      </c>
      <c r="AW25" s="2"/>
      <c r="AX25" s="2"/>
      <c r="AY25" s="19" t="str">
        <f t="shared" si="8"/>
        <v/>
      </c>
      <c r="AZ25" s="18" t="str">
        <f t="shared" si="9"/>
        <v/>
      </c>
      <c r="BA25" s="18" t="str">
        <f t="shared" si="10"/>
        <v/>
      </c>
      <c r="BB25" s="18" t="str">
        <f t="shared" si="11"/>
        <v/>
      </c>
      <c r="BC25" s="18" t="str">
        <f t="shared" si="12"/>
        <v/>
      </c>
      <c r="BD25" s="18" t="str">
        <f t="shared" si="13"/>
        <v/>
      </c>
      <c r="BE25" s="18" t="str">
        <f t="shared" si="14"/>
        <v/>
      </c>
      <c r="BF25" s="18" t="str">
        <f t="shared" si="15"/>
        <v/>
      </c>
      <c r="BG25" s="18" t="str">
        <f t="shared" si="16"/>
        <v/>
      </c>
    </row>
    <row r="26" spans="1:59" ht="21" customHeight="1" x14ac:dyDescent="0.15">
      <c r="A26" s="1" ph="1"/>
      <c r="B26" s="28">
        <v>19</v>
      </c>
      <c r="C26" s="29"/>
      <c r="D26" s="30"/>
      <c r="E26" s="29"/>
      <c r="F26" s="29"/>
      <c r="G26" s="31"/>
      <c r="H26" s="32"/>
      <c r="I26" s="31"/>
      <c r="J26" s="19" t="str">
        <f t="shared" si="6"/>
        <v/>
      </c>
      <c r="K26" s="31"/>
      <c r="L26" s="129" t="str">
        <f t="shared" si="0"/>
        <v/>
      </c>
      <c r="M26" s="19" t="str">
        <f t="shared" si="1"/>
        <v/>
      </c>
      <c r="N26" s="130"/>
      <c r="O26" s="19" t="str">
        <f t="shared" si="2"/>
        <v/>
      </c>
      <c r="P26" s="131"/>
      <c r="Q26" s="19" t="str">
        <f t="shared" si="3"/>
        <v/>
      </c>
      <c r="R26" s="132"/>
      <c r="S26" s="22" t="str">
        <f t="shared" si="4"/>
        <v/>
      </c>
      <c r="T26" s="33" t="str">
        <f t="shared" si="7"/>
        <v/>
      </c>
      <c r="U26" s="34"/>
      <c r="V26" s="34"/>
      <c r="W26" s="34"/>
      <c r="X26" s="34"/>
      <c r="Y26" s="34"/>
      <c r="Z26" s="34"/>
      <c r="AA26" s="34"/>
      <c r="AB26" s="35"/>
      <c r="AC26" s="36"/>
      <c r="AD26" s="37"/>
      <c r="AE26" s="38"/>
      <c r="AF26" s="34"/>
      <c r="AG26" s="39"/>
      <c r="AH26" s="31" t="s">
        <v>52</v>
      </c>
      <c r="AI26" s="40"/>
      <c r="AK26" s="187"/>
      <c r="AL26" s="193"/>
      <c r="AM26" s="103">
        <v>15</v>
      </c>
      <c r="AN26" s="257" t="s">
        <v>277</v>
      </c>
      <c r="AO26" s="257"/>
      <c r="AP26" s="47" t="s">
        <v>126</v>
      </c>
      <c r="AQ26" s="48">
        <v>15</v>
      </c>
      <c r="AR26" s="12"/>
      <c r="AS26" s="27">
        <v>19</v>
      </c>
      <c r="AT26" s="27" t="s">
        <v>56</v>
      </c>
      <c r="AU26" s="18" t="s">
        <v>127</v>
      </c>
      <c r="AV26" s="18" t="s">
        <v>128</v>
      </c>
      <c r="AW26" s="2"/>
      <c r="AX26" s="2"/>
      <c r="AY26" s="19" t="str">
        <f t="shared" si="8"/>
        <v/>
      </c>
      <c r="AZ26" s="18" t="str">
        <f t="shared" si="9"/>
        <v/>
      </c>
      <c r="BA26" s="18" t="str">
        <f t="shared" si="10"/>
        <v/>
      </c>
      <c r="BB26" s="18" t="str">
        <f t="shared" si="11"/>
        <v/>
      </c>
      <c r="BC26" s="18" t="str">
        <f t="shared" si="12"/>
        <v/>
      </c>
      <c r="BD26" s="18" t="str">
        <f t="shared" si="13"/>
        <v/>
      </c>
      <c r="BE26" s="18" t="str">
        <f t="shared" si="14"/>
        <v/>
      </c>
      <c r="BF26" s="18" t="str">
        <f t="shared" si="15"/>
        <v/>
      </c>
      <c r="BG26" s="18" t="str">
        <f t="shared" si="16"/>
        <v/>
      </c>
    </row>
    <row r="27" spans="1:59" ht="21" customHeight="1" x14ac:dyDescent="0.15">
      <c r="A27" s="1" ph="1"/>
      <c r="B27" s="28">
        <v>20</v>
      </c>
      <c r="C27" s="29"/>
      <c r="D27" s="30"/>
      <c r="E27" s="29"/>
      <c r="F27" s="29"/>
      <c r="G27" s="31"/>
      <c r="H27" s="32"/>
      <c r="I27" s="31"/>
      <c r="J27" s="19" t="str">
        <f t="shared" si="6"/>
        <v/>
      </c>
      <c r="K27" s="31"/>
      <c r="L27" s="129" t="str">
        <f t="shared" si="0"/>
        <v/>
      </c>
      <c r="M27" s="19" t="str">
        <f t="shared" si="1"/>
        <v/>
      </c>
      <c r="N27" s="130"/>
      <c r="O27" s="19" t="str">
        <f t="shared" si="2"/>
        <v/>
      </c>
      <c r="P27" s="131"/>
      <c r="Q27" s="19" t="str">
        <f t="shared" si="3"/>
        <v/>
      </c>
      <c r="R27" s="132"/>
      <c r="S27" s="22" t="str">
        <f t="shared" si="4"/>
        <v/>
      </c>
      <c r="T27" s="33" t="str">
        <f t="shared" si="7"/>
        <v/>
      </c>
      <c r="U27" s="34"/>
      <c r="V27" s="34"/>
      <c r="W27" s="34"/>
      <c r="X27" s="34"/>
      <c r="Y27" s="34"/>
      <c r="Z27" s="34"/>
      <c r="AA27" s="34"/>
      <c r="AB27" s="35"/>
      <c r="AC27" s="36"/>
      <c r="AD27" s="37"/>
      <c r="AE27" s="38"/>
      <c r="AF27" s="34"/>
      <c r="AG27" s="39"/>
      <c r="AH27" s="31" t="s">
        <v>52</v>
      </c>
      <c r="AI27" s="40"/>
      <c r="AK27" s="187"/>
      <c r="AL27" s="194" t="s">
        <v>121</v>
      </c>
      <c r="AM27" s="103">
        <v>16</v>
      </c>
      <c r="AN27" s="257" t="s">
        <v>278</v>
      </c>
      <c r="AO27" s="257"/>
      <c r="AP27" s="47"/>
      <c r="AQ27" s="48"/>
      <c r="AR27" s="12"/>
      <c r="AS27" s="27">
        <v>20</v>
      </c>
      <c r="AT27" s="27" t="s">
        <v>56</v>
      </c>
      <c r="AU27" s="18" t="s">
        <v>129</v>
      </c>
      <c r="AV27" s="18" t="s">
        <v>130</v>
      </c>
      <c r="AW27" s="2"/>
      <c r="AX27" s="2"/>
      <c r="AY27" s="19" t="str">
        <f t="shared" si="8"/>
        <v/>
      </c>
      <c r="AZ27" s="18" t="str">
        <f t="shared" si="9"/>
        <v/>
      </c>
      <c r="BA27" s="18" t="str">
        <f t="shared" si="10"/>
        <v/>
      </c>
      <c r="BB27" s="18" t="str">
        <f t="shared" si="11"/>
        <v/>
      </c>
      <c r="BC27" s="18" t="str">
        <f t="shared" si="12"/>
        <v/>
      </c>
      <c r="BD27" s="18" t="str">
        <f t="shared" si="13"/>
        <v/>
      </c>
      <c r="BE27" s="18" t="str">
        <f t="shared" si="14"/>
        <v/>
      </c>
      <c r="BF27" s="18" t="str">
        <f t="shared" si="15"/>
        <v/>
      </c>
      <c r="BG27" s="18" t="str">
        <f t="shared" si="16"/>
        <v/>
      </c>
    </row>
    <row r="28" spans="1:59" ht="21" customHeight="1" x14ac:dyDescent="0.15">
      <c r="A28" s="1" ph="1"/>
      <c r="B28" s="28">
        <v>21</v>
      </c>
      <c r="C28" s="29"/>
      <c r="D28" s="30"/>
      <c r="E28" s="29"/>
      <c r="F28" s="29"/>
      <c r="G28" s="31"/>
      <c r="H28" s="32"/>
      <c r="I28" s="31"/>
      <c r="J28" s="19" t="str">
        <f t="shared" si="6"/>
        <v/>
      </c>
      <c r="K28" s="31"/>
      <c r="L28" s="129" t="str">
        <f t="shared" si="0"/>
        <v/>
      </c>
      <c r="M28" s="19" t="str">
        <f t="shared" si="1"/>
        <v/>
      </c>
      <c r="N28" s="130"/>
      <c r="O28" s="19" t="str">
        <f t="shared" si="2"/>
        <v/>
      </c>
      <c r="P28" s="131"/>
      <c r="Q28" s="19" t="str">
        <f t="shared" si="3"/>
        <v/>
      </c>
      <c r="R28" s="132"/>
      <c r="S28" s="22" t="str">
        <f t="shared" si="4"/>
        <v/>
      </c>
      <c r="T28" s="33" t="str">
        <f t="shared" si="7"/>
        <v/>
      </c>
      <c r="U28" s="34"/>
      <c r="V28" s="34"/>
      <c r="W28" s="34"/>
      <c r="X28" s="34"/>
      <c r="Y28" s="34"/>
      <c r="Z28" s="34"/>
      <c r="AA28" s="34"/>
      <c r="AB28" s="35"/>
      <c r="AC28" s="36"/>
      <c r="AD28" s="37"/>
      <c r="AE28" s="38"/>
      <c r="AF28" s="34"/>
      <c r="AG28" s="39"/>
      <c r="AH28" s="31" t="s">
        <v>52</v>
      </c>
      <c r="AI28" s="40"/>
      <c r="AK28" s="187"/>
      <c r="AL28" s="195"/>
      <c r="AM28" s="103">
        <v>17</v>
      </c>
      <c r="AN28" s="257" t="s">
        <v>125</v>
      </c>
      <c r="AO28" s="257"/>
      <c r="AP28" s="47" t="s">
        <v>131</v>
      </c>
      <c r="AQ28" s="56">
        <v>21</v>
      </c>
      <c r="AR28" s="12"/>
      <c r="AS28" s="27">
        <v>21</v>
      </c>
      <c r="AT28" s="27" t="s">
        <v>56</v>
      </c>
      <c r="AU28" s="18" t="s">
        <v>132</v>
      </c>
      <c r="AV28" s="27" t="s">
        <v>133</v>
      </c>
      <c r="AW28" s="2"/>
      <c r="AX28" s="2"/>
      <c r="AY28" s="19" t="str">
        <f t="shared" si="8"/>
        <v/>
      </c>
      <c r="AZ28" s="18" t="str">
        <f t="shared" si="9"/>
        <v/>
      </c>
      <c r="BA28" s="18" t="str">
        <f t="shared" si="10"/>
        <v/>
      </c>
      <c r="BB28" s="18" t="str">
        <f t="shared" si="11"/>
        <v/>
      </c>
      <c r="BC28" s="18" t="str">
        <f t="shared" si="12"/>
        <v/>
      </c>
      <c r="BD28" s="18" t="str">
        <f t="shared" si="13"/>
        <v/>
      </c>
      <c r="BE28" s="18" t="str">
        <f t="shared" si="14"/>
        <v/>
      </c>
      <c r="BF28" s="18" t="str">
        <f t="shared" si="15"/>
        <v/>
      </c>
      <c r="BG28" s="18" t="str">
        <f t="shared" si="16"/>
        <v/>
      </c>
    </row>
    <row r="29" spans="1:59" ht="21" customHeight="1" x14ac:dyDescent="0.15">
      <c r="A29" s="1" ph="1"/>
      <c r="B29" s="28">
        <v>22</v>
      </c>
      <c r="C29" s="29"/>
      <c r="D29" s="30"/>
      <c r="E29" s="29"/>
      <c r="F29" s="29"/>
      <c r="G29" s="31"/>
      <c r="H29" s="32"/>
      <c r="I29" s="31"/>
      <c r="J29" s="19" t="str">
        <f t="shared" si="6"/>
        <v/>
      </c>
      <c r="K29" s="31"/>
      <c r="L29" s="129" t="str">
        <f t="shared" si="0"/>
        <v/>
      </c>
      <c r="M29" s="19" t="str">
        <f t="shared" si="1"/>
        <v/>
      </c>
      <c r="N29" s="130"/>
      <c r="O29" s="19" t="str">
        <f t="shared" si="2"/>
        <v/>
      </c>
      <c r="P29" s="131"/>
      <c r="Q29" s="19" t="str">
        <f t="shared" si="3"/>
        <v/>
      </c>
      <c r="R29" s="132"/>
      <c r="S29" s="22" t="str">
        <f t="shared" si="4"/>
        <v/>
      </c>
      <c r="T29" s="33" t="str">
        <f t="shared" si="7"/>
        <v/>
      </c>
      <c r="U29" s="34"/>
      <c r="V29" s="34"/>
      <c r="W29" s="34"/>
      <c r="X29" s="34"/>
      <c r="Y29" s="34"/>
      <c r="Z29" s="34"/>
      <c r="AA29" s="34"/>
      <c r="AB29" s="35"/>
      <c r="AC29" s="36"/>
      <c r="AD29" s="37"/>
      <c r="AE29" s="38"/>
      <c r="AF29" s="34"/>
      <c r="AG29" s="39"/>
      <c r="AH29" s="31" t="s">
        <v>52</v>
      </c>
      <c r="AI29" s="40"/>
      <c r="AK29" s="187"/>
      <c r="AL29" s="195"/>
      <c r="AM29" s="103">
        <v>18</v>
      </c>
      <c r="AN29" s="257" t="s">
        <v>279</v>
      </c>
      <c r="AO29" s="257"/>
      <c r="AP29" s="47" t="s">
        <v>135</v>
      </c>
      <c r="AQ29" s="56">
        <v>22</v>
      </c>
      <c r="AR29" s="12"/>
      <c r="AS29" s="27">
        <v>22</v>
      </c>
      <c r="AT29" s="27" t="s">
        <v>56</v>
      </c>
      <c r="AU29" s="2"/>
      <c r="AV29" s="2"/>
      <c r="AW29" s="2"/>
      <c r="AX29" s="2"/>
      <c r="AY29" s="19" t="str">
        <f t="shared" si="8"/>
        <v/>
      </c>
      <c r="AZ29" s="18" t="str">
        <f t="shared" si="9"/>
        <v/>
      </c>
      <c r="BA29" s="18" t="str">
        <f t="shared" si="10"/>
        <v/>
      </c>
      <c r="BB29" s="18" t="str">
        <f t="shared" si="11"/>
        <v/>
      </c>
      <c r="BC29" s="18" t="str">
        <f t="shared" si="12"/>
        <v/>
      </c>
      <c r="BD29" s="18" t="str">
        <f t="shared" si="13"/>
        <v/>
      </c>
      <c r="BE29" s="18" t="str">
        <f t="shared" si="14"/>
        <v/>
      </c>
      <c r="BF29" s="18" t="str">
        <f t="shared" si="15"/>
        <v/>
      </c>
      <c r="BG29" s="18" t="str">
        <f t="shared" si="16"/>
        <v/>
      </c>
    </row>
    <row r="30" spans="1:59" ht="21" customHeight="1" x14ac:dyDescent="0.15">
      <c r="A30" s="1" ph="1"/>
      <c r="B30" s="28">
        <v>23</v>
      </c>
      <c r="C30" s="29"/>
      <c r="D30" s="30"/>
      <c r="E30" s="29"/>
      <c r="F30" s="29"/>
      <c r="G30" s="31"/>
      <c r="H30" s="32"/>
      <c r="I30" s="31"/>
      <c r="J30" s="19" t="str">
        <f t="shared" si="6"/>
        <v/>
      </c>
      <c r="K30" s="31"/>
      <c r="L30" s="129" t="str">
        <f t="shared" si="0"/>
        <v/>
      </c>
      <c r="M30" s="19" t="str">
        <f t="shared" si="1"/>
        <v/>
      </c>
      <c r="N30" s="130"/>
      <c r="O30" s="19" t="str">
        <f t="shared" si="2"/>
        <v/>
      </c>
      <c r="P30" s="131"/>
      <c r="Q30" s="19" t="str">
        <f t="shared" si="3"/>
        <v/>
      </c>
      <c r="R30" s="132"/>
      <c r="S30" s="22" t="str">
        <f t="shared" si="4"/>
        <v/>
      </c>
      <c r="T30" s="33" t="str">
        <f t="shared" si="7"/>
        <v/>
      </c>
      <c r="U30" s="34"/>
      <c r="V30" s="34"/>
      <c r="W30" s="34"/>
      <c r="X30" s="34"/>
      <c r="Y30" s="34"/>
      <c r="Z30" s="34"/>
      <c r="AA30" s="34"/>
      <c r="AB30" s="35"/>
      <c r="AC30" s="36"/>
      <c r="AD30" s="37"/>
      <c r="AE30" s="38"/>
      <c r="AF30" s="34"/>
      <c r="AG30" s="39"/>
      <c r="AH30" s="31" t="s">
        <v>52</v>
      </c>
      <c r="AI30" s="40"/>
      <c r="AK30" s="187"/>
      <c r="AL30" s="195"/>
      <c r="AM30" s="103">
        <v>19</v>
      </c>
      <c r="AN30" s="257" t="s">
        <v>280</v>
      </c>
      <c r="AO30" s="257"/>
      <c r="AP30" s="47" t="s">
        <v>137</v>
      </c>
      <c r="AQ30" s="56">
        <v>23</v>
      </c>
      <c r="AR30" s="12"/>
      <c r="AS30" s="27">
        <v>23</v>
      </c>
      <c r="AT30" s="27" t="s">
        <v>56</v>
      </c>
      <c r="AU30" s="2"/>
      <c r="AV30" s="2"/>
      <c r="AW30" s="2"/>
      <c r="AX30" s="2"/>
      <c r="AY30" s="19" t="str">
        <f t="shared" si="8"/>
        <v/>
      </c>
      <c r="AZ30" s="18" t="str">
        <f t="shared" si="9"/>
        <v/>
      </c>
      <c r="BA30" s="18" t="str">
        <f t="shared" si="10"/>
        <v/>
      </c>
      <c r="BB30" s="18" t="str">
        <f t="shared" si="11"/>
        <v/>
      </c>
      <c r="BC30" s="18" t="str">
        <f t="shared" si="12"/>
        <v/>
      </c>
      <c r="BD30" s="18" t="str">
        <f t="shared" si="13"/>
        <v/>
      </c>
      <c r="BE30" s="18" t="str">
        <f t="shared" si="14"/>
        <v/>
      </c>
      <c r="BF30" s="18" t="str">
        <f t="shared" si="15"/>
        <v/>
      </c>
      <c r="BG30" s="18" t="str">
        <f t="shared" si="16"/>
        <v/>
      </c>
    </row>
    <row r="31" spans="1:59" ht="21" customHeight="1" x14ac:dyDescent="0.15">
      <c r="A31" s="1" ph="1"/>
      <c r="B31" s="28">
        <v>24</v>
      </c>
      <c r="C31" s="29"/>
      <c r="D31" s="30"/>
      <c r="E31" s="29"/>
      <c r="F31" s="29"/>
      <c r="G31" s="31"/>
      <c r="H31" s="32"/>
      <c r="I31" s="31"/>
      <c r="J31" s="19" t="str">
        <f t="shared" si="6"/>
        <v/>
      </c>
      <c r="K31" s="31"/>
      <c r="L31" s="129" t="str">
        <f t="shared" si="0"/>
        <v/>
      </c>
      <c r="M31" s="19" t="str">
        <f t="shared" si="1"/>
        <v/>
      </c>
      <c r="N31" s="130"/>
      <c r="O31" s="19" t="str">
        <f t="shared" si="2"/>
        <v/>
      </c>
      <c r="P31" s="131"/>
      <c r="Q31" s="19" t="str">
        <f t="shared" si="3"/>
        <v/>
      </c>
      <c r="R31" s="132"/>
      <c r="S31" s="22" t="str">
        <f t="shared" si="4"/>
        <v/>
      </c>
      <c r="T31" s="33" t="str">
        <f t="shared" si="7"/>
        <v/>
      </c>
      <c r="U31" s="34"/>
      <c r="V31" s="34"/>
      <c r="W31" s="34"/>
      <c r="X31" s="34"/>
      <c r="Y31" s="34"/>
      <c r="Z31" s="34"/>
      <c r="AA31" s="34"/>
      <c r="AB31" s="35"/>
      <c r="AC31" s="36"/>
      <c r="AD31" s="37"/>
      <c r="AE31" s="38"/>
      <c r="AF31" s="34"/>
      <c r="AG31" s="39"/>
      <c r="AH31" s="31" t="s">
        <v>52</v>
      </c>
      <c r="AI31" s="40"/>
      <c r="AK31" s="187"/>
      <c r="AL31" s="195"/>
      <c r="AM31" s="103">
        <v>20</v>
      </c>
      <c r="AN31" s="257" t="s">
        <v>134</v>
      </c>
      <c r="AO31" s="257"/>
      <c r="AP31" s="47" t="s">
        <v>139</v>
      </c>
      <c r="AQ31" s="56">
        <v>24</v>
      </c>
      <c r="AR31" s="12"/>
      <c r="AS31" s="27">
        <v>24</v>
      </c>
      <c r="AT31" s="27" t="s">
        <v>140</v>
      </c>
      <c r="AU31" s="2"/>
      <c r="AV31" s="2"/>
      <c r="AW31" s="2"/>
      <c r="AX31" s="2"/>
      <c r="AY31" s="19" t="str">
        <f t="shared" si="8"/>
        <v/>
      </c>
      <c r="AZ31" s="18" t="str">
        <f t="shared" si="9"/>
        <v/>
      </c>
      <c r="BA31" s="18" t="str">
        <f t="shared" si="10"/>
        <v/>
      </c>
      <c r="BB31" s="18" t="str">
        <f t="shared" si="11"/>
        <v/>
      </c>
      <c r="BC31" s="18" t="str">
        <f t="shared" si="12"/>
        <v/>
      </c>
      <c r="BD31" s="18" t="str">
        <f t="shared" si="13"/>
        <v/>
      </c>
      <c r="BE31" s="18" t="str">
        <f t="shared" si="14"/>
        <v/>
      </c>
      <c r="BF31" s="18" t="str">
        <f t="shared" si="15"/>
        <v/>
      </c>
      <c r="BG31" s="18" t="str">
        <f t="shared" si="16"/>
        <v/>
      </c>
    </row>
    <row r="32" spans="1:59" ht="21" customHeight="1" x14ac:dyDescent="0.15">
      <c r="A32" s="1" ph="1"/>
      <c r="B32" s="28">
        <v>25</v>
      </c>
      <c r="C32" s="29"/>
      <c r="D32" s="30"/>
      <c r="E32" s="29"/>
      <c r="F32" s="29"/>
      <c r="G32" s="31" t="s">
        <v>52</v>
      </c>
      <c r="H32" s="32"/>
      <c r="I32" s="31"/>
      <c r="J32" s="19" t="str">
        <f t="shared" si="6"/>
        <v/>
      </c>
      <c r="K32" s="31" t="s">
        <v>52</v>
      </c>
      <c r="L32" s="129" t="str">
        <f t="shared" si="0"/>
        <v/>
      </c>
      <c r="M32" s="19" t="str">
        <f t="shared" si="1"/>
        <v/>
      </c>
      <c r="N32" s="130"/>
      <c r="O32" s="19" t="str">
        <f t="shared" si="2"/>
        <v/>
      </c>
      <c r="P32" s="131"/>
      <c r="Q32" s="19" t="str">
        <f t="shared" si="3"/>
        <v/>
      </c>
      <c r="R32" s="132"/>
      <c r="S32" s="22" t="str">
        <f t="shared" si="4"/>
        <v/>
      </c>
      <c r="T32" s="33" t="str">
        <f t="shared" si="7"/>
        <v/>
      </c>
      <c r="U32" s="34"/>
      <c r="V32" s="34"/>
      <c r="W32" s="34"/>
      <c r="X32" s="34"/>
      <c r="Y32" s="34"/>
      <c r="Z32" s="34"/>
      <c r="AA32" s="34"/>
      <c r="AB32" s="35"/>
      <c r="AC32" s="36"/>
      <c r="AD32" s="37"/>
      <c r="AE32" s="38"/>
      <c r="AF32" s="34"/>
      <c r="AG32" s="39"/>
      <c r="AH32" s="31" t="s">
        <v>52</v>
      </c>
      <c r="AI32" s="40"/>
      <c r="AK32" s="187"/>
      <c r="AL32" s="195"/>
      <c r="AM32" s="103">
        <v>21</v>
      </c>
      <c r="AN32" s="257" t="s">
        <v>136</v>
      </c>
      <c r="AO32" s="257"/>
      <c r="AP32" s="47" t="s">
        <v>141</v>
      </c>
      <c r="AQ32" s="56">
        <v>25</v>
      </c>
      <c r="AR32" s="12"/>
      <c r="AS32" s="27">
        <v>25</v>
      </c>
      <c r="AT32" s="27" t="s">
        <v>140</v>
      </c>
      <c r="AU32" s="2"/>
      <c r="AV32" s="2"/>
      <c r="AW32" s="2"/>
      <c r="AX32" s="2"/>
      <c r="AY32" s="19" t="str">
        <f t="shared" si="8"/>
        <v/>
      </c>
      <c r="AZ32" s="18" t="str">
        <f t="shared" si="9"/>
        <v/>
      </c>
      <c r="BA32" s="18" t="str">
        <f t="shared" si="10"/>
        <v/>
      </c>
      <c r="BB32" s="18" t="str">
        <f t="shared" si="11"/>
        <v/>
      </c>
      <c r="BC32" s="18" t="str">
        <f t="shared" si="12"/>
        <v/>
      </c>
      <c r="BD32" s="18" t="str">
        <f t="shared" si="13"/>
        <v/>
      </c>
      <c r="BE32" s="18" t="str">
        <f t="shared" si="14"/>
        <v/>
      </c>
      <c r="BF32" s="18" t="str">
        <f t="shared" si="15"/>
        <v/>
      </c>
      <c r="BG32" s="18" t="str">
        <f t="shared" si="16"/>
        <v/>
      </c>
    </row>
    <row r="33" spans="1:59" ht="21" customHeight="1" x14ac:dyDescent="0.15">
      <c r="A33" s="1" ph="1"/>
      <c r="B33" s="28">
        <v>26</v>
      </c>
      <c r="C33" s="29"/>
      <c r="D33" s="30"/>
      <c r="E33" s="29"/>
      <c r="F33" s="29"/>
      <c r="G33" s="31"/>
      <c r="H33" s="32"/>
      <c r="I33" s="31"/>
      <c r="J33" s="19" t="str">
        <f t="shared" si="6"/>
        <v/>
      </c>
      <c r="K33" s="31"/>
      <c r="L33" s="129" t="str">
        <f t="shared" si="0"/>
        <v/>
      </c>
      <c r="M33" s="19" t="str">
        <f t="shared" si="1"/>
        <v/>
      </c>
      <c r="N33" s="130"/>
      <c r="O33" s="19" t="str">
        <f t="shared" si="2"/>
        <v/>
      </c>
      <c r="P33" s="131"/>
      <c r="Q33" s="19" t="str">
        <f t="shared" si="3"/>
        <v/>
      </c>
      <c r="R33" s="132"/>
      <c r="S33" s="22" t="str">
        <f t="shared" si="4"/>
        <v/>
      </c>
      <c r="T33" s="33" t="str">
        <f t="shared" si="7"/>
        <v/>
      </c>
      <c r="U33" s="34"/>
      <c r="V33" s="34"/>
      <c r="W33" s="34"/>
      <c r="X33" s="34"/>
      <c r="Y33" s="34"/>
      <c r="Z33" s="34"/>
      <c r="AA33" s="34"/>
      <c r="AB33" s="35"/>
      <c r="AC33" s="36"/>
      <c r="AD33" s="37"/>
      <c r="AE33" s="38"/>
      <c r="AF33" s="34"/>
      <c r="AG33" s="39"/>
      <c r="AH33" s="31" t="s">
        <v>52</v>
      </c>
      <c r="AI33" s="40"/>
      <c r="AK33" s="187"/>
      <c r="AL33" s="196"/>
      <c r="AM33" s="103">
        <v>22</v>
      </c>
      <c r="AN33" s="257" t="s">
        <v>138</v>
      </c>
      <c r="AO33" s="257"/>
      <c r="AP33" s="47" t="s">
        <v>144</v>
      </c>
      <c r="AQ33" s="56">
        <v>26</v>
      </c>
      <c r="AR33" s="12"/>
      <c r="AS33" s="27">
        <v>26</v>
      </c>
      <c r="AT33" s="27" t="s">
        <v>145</v>
      </c>
      <c r="AU33" s="2"/>
      <c r="AV33" s="2"/>
      <c r="AW33" s="2"/>
      <c r="AX33" s="2"/>
      <c r="AY33" s="19" t="str">
        <f t="shared" si="8"/>
        <v/>
      </c>
      <c r="AZ33" s="18" t="str">
        <f t="shared" si="9"/>
        <v/>
      </c>
      <c r="BA33" s="18" t="str">
        <f t="shared" si="10"/>
        <v/>
      </c>
      <c r="BB33" s="18" t="str">
        <f t="shared" si="11"/>
        <v/>
      </c>
      <c r="BC33" s="18" t="str">
        <f t="shared" si="12"/>
        <v/>
      </c>
      <c r="BD33" s="18" t="str">
        <f t="shared" si="13"/>
        <v/>
      </c>
      <c r="BE33" s="18" t="str">
        <f t="shared" si="14"/>
        <v/>
      </c>
      <c r="BF33" s="18" t="str">
        <f t="shared" si="15"/>
        <v/>
      </c>
      <c r="BG33" s="18" t="str">
        <f t="shared" si="16"/>
        <v/>
      </c>
    </row>
    <row r="34" spans="1:59" ht="21" customHeight="1" x14ac:dyDescent="0.15">
      <c r="A34" s="1" ph="1"/>
      <c r="B34" s="28">
        <v>27</v>
      </c>
      <c r="C34" s="29"/>
      <c r="D34" s="30"/>
      <c r="E34" s="29"/>
      <c r="F34" s="29"/>
      <c r="G34" s="31"/>
      <c r="H34" s="32"/>
      <c r="I34" s="31"/>
      <c r="J34" s="19" t="str">
        <f t="shared" si="6"/>
        <v/>
      </c>
      <c r="K34" s="31"/>
      <c r="L34" s="129" t="str">
        <f t="shared" si="0"/>
        <v/>
      </c>
      <c r="M34" s="19" t="str">
        <f t="shared" si="1"/>
        <v/>
      </c>
      <c r="N34" s="130"/>
      <c r="O34" s="19" t="str">
        <f t="shared" si="2"/>
        <v/>
      </c>
      <c r="P34" s="131"/>
      <c r="Q34" s="19" t="str">
        <f t="shared" si="3"/>
        <v/>
      </c>
      <c r="R34" s="132"/>
      <c r="S34" s="22" t="str">
        <f t="shared" si="4"/>
        <v/>
      </c>
      <c r="T34" s="33" t="str">
        <f t="shared" si="7"/>
        <v/>
      </c>
      <c r="U34" s="34"/>
      <c r="V34" s="34"/>
      <c r="W34" s="34"/>
      <c r="X34" s="34"/>
      <c r="Y34" s="34"/>
      <c r="Z34" s="34"/>
      <c r="AA34" s="34"/>
      <c r="AB34" s="35"/>
      <c r="AC34" s="36"/>
      <c r="AD34" s="37"/>
      <c r="AE34" s="38"/>
      <c r="AF34" s="34"/>
      <c r="AG34" s="39"/>
      <c r="AH34" s="31" t="s">
        <v>52</v>
      </c>
      <c r="AI34" s="40"/>
      <c r="AK34" s="188"/>
      <c r="AL34" s="57"/>
      <c r="AM34" s="103">
        <v>23</v>
      </c>
      <c r="AN34" s="257" t="s">
        <v>281</v>
      </c>
      <c r="AO34" s="257"/>
      <c r="AP34" s="47" t="s">
        <v>147</v>
      </c>
      <c r="AQ34" s="56">
        <v>27</v>
      </c>
      <c r="AR34" s="12"/>
      <c r="AS34" s="27">
        <v>27</v>
      </c>
      <c r="AT34" s="27" t="s">
        <v>148</v>
      </c>
      <c r="AU34" s="2"/>
      <c r="AV34" s="2"/>
      <c r="AW34" s="2"/>
      <c r="AX34" s="2"/>
      <c r="AY34" s="19" t="str">
        <f t="shared" si="8"/>
        <v/>
      </c>
      <c r="AZ34" s="18" t="str">
        <f t="shared" si="9"/>
        <v/>
      </c>
      <c r="BA34" s="18" t="str">
        <f t="shared" si="10"/>
        <v/>
      </c>
      <c r="BB34" s="18" t="str">
        <f t="shared" si="11"/>
        <v/>
      </c>
      <c r="BC34" s="18" t="str">
        <f t="shared" si="12"/>
        <v/>
      </c>
      <c r="BD34" s="18" t="str">
        <f t="shared" si="13"/>
        <v/>
      </c>
      <c r="BE34" s="18" t="str">
        <f t="shared" si="14"/>
        <v/>
      </c>
      <c r="BF34" s="18" t="str">
        <f t="shared" si="15"/>
        <v/>
      </c>
      <c r="BG34" s="18" t="str">
        <f t="shared" si="16"/>
        <v/>
      </c>
    </row>
    <row r="35" spans="1:59" ht="21" customHeight="1" x14ac:dyDescent="0.15">
      <c r="A35" s="1" ph="1"/>
      <c r="B35" s="28">
        <v>28</v>
      </c>
      <c r="C35" s="29"/>
      <c r="D35" s="30"/>
      <c r="E35" s="29"/>
      <c r="F35" s="29"/>
      <c r="G35" s="31"/>
      <c r="H35" s="32"/>
      <c r="I35" s="31"/>
      <c r="J35" s="19" t="str">
        <f t="shared" si="6"/>
        <v/>
      </c>
      <c r="K35" s="31"/>
      <c r="L35" s="129" t="str">
        <f t="shared" si="0"/>
        <v/>
      </c>
      <c r="M35" s="19" t="str">
        <f t="shared" si="1"/>
        <v/>
      </c>
      <c r="N35" s="130"/>
      <c r="O35" s="19" t="str">
        <f t="shared" si="2"/>
        <v/>
      </c>
      <c r="P35" s="131"/>
      <c r="Q35" s="19" t="str">
        <f t="shared" si="3"/>
        <v/>
      </c>
      <c r="R35" s="132"/>
      <c r="S35" s="22" t="str">
        <f t="shared" si="4"/>
        <v/>
      </c>
      <c r="T35" s="33" t="str">
        <f t="shared" si="7"/>
        <v/>
      </c>
      <c r="U35" s="34"/>
      <c r="V35" s="34"/>
      <c r="W35" s="34"/>
      <c r="X35" s="34"/>
      <c r="Y35" s="34"/>
      <c r="Z35" s="34"/>
      <c r="AA35" s="34"/>
      <c r="AB35" s="35"/>
      <c r="AC35" s="36"/>
      <c r="AD35" s="37"/>
      <c r="AE35" s="38"/>
      <c r="AF35" s="34"/>
      <c r="AG35" s="39"/>
      <c r="AH35" s="31" t="s">
        <v>52</v>
      </c>
      <c r="AI35" s="40"/>
      <c r="AK35" s="197" t="s">
        <v>142</v>
      </c>
      <c r="AL35" s="198"/>
      <c r="AM35" s="103">
        <v>24</v>
      </c>
      <c r="AN35" s="257" t="s">
        <v>143</v>
      </c>
      <c r="AO35" s="257"/>
      <c r="AP35" s="47" t="s">
        <v>151</v>
      </c>
      <c r="AQ35" s="56">
        <v>28</v>
      </c>
      <c r="AR35" s="12"/>
      <c r="AS35" s="27">
        <v>28</v>
      </c>
      <c r="AT35" s="27" t="s">
        <v>152</v>
      </c>
      <c r="AU35" s="2"/>
      <c r="AV35" s="2"/>
      <c r="AW35" s="2"/>
      <c r="AX35" s="2"/>
      <c r="AY35" s="19" t="str">
        <f t="shared" si="8"/>
        <v/>
      </c>
      <c r="AZ35" s="18" t="str">
        <f t="shared" si="9"/>
        <v/>
      </c>
      <c r="BA35" s="18" t="str">
        <f t="shared" si="10"/>
        <v/>
      </c>
      <c r="BB35" s="18" t="str">
        <f t="shared" si="11"/>
        <v/>
      </c>
      <c r="BC35" s="18" t="str">
        <f t="shared" si="12"/>
        <v/>
      </c>
      <c r="BD35" s="18" t="str">
        <f t="shared" si="13"/>
        <v/>
      </c>
      <c r="BE35" s="18" t="str">
        <f t="shared" si="14"/>
        <v/>
      </c>
      <c r="BF35" s="18" t="str">
        <f t="shared" si="15"/>
        <v/>
      </c>
      <c r="BG35" s="18" t="str">
        <f t="shared" si="16"/>
        <v/>
      </c>
    </row>
    <row r="36" spans="1:59" ht="21" x14ac:dyDescent="0.15">
      <c r="A36" s="1" ph="1"/>
      <c r="B36" s="28">
        <v>29</v>
      </c>
      <c r="C36" s="29"/>
      <c r="D36" s="30"/>
      <c r="E36" s="29"/>
      <c r="F36" s="29"/>
      <c r="G36" s="31"/>
      <c r="H36" s="32"/>
      <c r="I36" s="31"/>
      <c r="J36" s="19" t="str">
        <f t="shared" si="6"/>
        <v/>
      </c>
      <c r="K36" s="31"/>
      <c r="L36" s="129" t="str">
        <f t="shared" si="0"/>
        <v/>
      </c>
      <c r="M36" s="19" t="str">
        <f t="shared" si="1"/>
        <v/>
      </c>
      <c r="N36" s="130"/>
      <c r="O36" s="19" t="str">
        <f t="shared" si="2"/>
        <v/>
      </c>
      <c r="P36" s="131"/>
      <c r="Q36" s="19" t="str">
        <f t="shared" si="3"/>
        <v/>
      </c>
      <c r="R36" s="132"/>
      <c r="S36" s="22" t="str">
        <f t="shared" si="4"/>
        <v/>
      </c>
      <c r="T36" s="33" t="str">
        <f t="shared" si="7"/>
        <v/>
      </c>
      <c r="U36" s="34"/>
      <c r="V36" s="34"/>
      <c r="W36" s="34"/>
      <c r="X36" s="34"/>
      <c r="Y36" s="34"/>
      <c r="Z36" s="34"/>
      <c r="AA36" s="34"/>
      <c r="AB36" s="35"/>
      <c r="AC36" s="36"/>
      <c r="AD36" s="37"/>
      <c r="AE36" s="38"/>
      <c r="AF36" s="34"/>
      <c r="AG36" s="39"/>
      <c r="AH36" s="31" t="s">
        <v>52</v>
      </c>
      <c r="AI36" s="40"/>
      <c r="AK36" s="199"/>
      <c r="AL36" s="200"/>
      <c r="AM36" s="103">
        <v>25</v>
      </c>
      <c r="AN36" s="257" t="s">
        <v>146</v>
      </c>
      <c r="AO36" s="257"/>
      <c r="AP36" s="47" t="s">
        <v>153</v>
      </c>
      <c r="AQ36" s="56">
        <v>29</v>
      </c>
      <c r="AR36" s="12"/>
      <c r="AS36" s="18"/>
      <c r="AT36" s="18"/>
      <c r="AU36" s="2"/>
      <c r="AV36" s="2"/>
      <c r="AW36" s="2"/>
      <c r="AX36" s="2"/>
      <c r="AY36" s="19" t="str">
        <f t="shared" si="8"/>
        <v/>
      </c>
      <c r="AZ36" s="18" t="str">
        <f t="shared" si="9"/>
        <v/>
      </c>
      <c r="BA36" s="18" t="str">
        <f t="shared" si="10"/>
        <v/>
      </c>
      <c r="BB36" s="18" t="str">
        <f t="shared" si="11"/>
        <v/>
      </c>
      <c r="BC36" s="18" t="str">
        <f t="shared" si="12"/>
        <v/>
      </c>
      <c r="BD36" s="18" t="str">
        <f t="shared" si="13"/>
        <v/>
      </c>
      <c r="BE36" s="18" t="str">
        <f t="shared" si="14"/>
        <v/>
      </c>
      <c r="BF36" s="18" t="str">
        <f t="shared" si="15"/>
        <v/>
      </c>
      <c r="BG36" s="18" t="str">
        <f t="shared" si="16"/>
        <v/>
      </c>
    </row>
    <row r="37" spans="1:59" ht="21" x14ac:dyDescent="0.15">
      <c r="A37" s="1" ph="1"/>
      <c r="B37" s="28">
        <v>30</v>
      </c>
      <c r="C37" s="29"/>
      <c r="D37" s="30"/>
      <c r="E37" s="29"/>
      <c r="F37" s="29"/>
      <c r="G37" s="31"/>
      <c r="H37" s="32"/>
      <c r="I37" s="31"/>
      <c r="J37" s="19" t="str">
        <f t="shared" si="6"/>
        <v/>
      </c>
      <c r="K37" s="31"/>
      <c r="L37" s="129" t="str">
        <f t="shared" si="0"/>
        <v/>
      </c>
      <c r="M37" s="19" t="str">
        <f t="shared" si="1"/>
        <v/>
      </c>
      <c r="N37" s="130"/>
      <c r="O37" s="19" t="str">
        <f t="shared" si="2"/>
        <v/>
      </c>
      <c r="P37" s="131"/>
      <c r="Q37" s="19" t="str">
        <f t="shared" si="3"/>
        <v/>
      </c>
      <c r="R37" s="132"/>
      <c r="S37" s="22" t="str">
        <f t="shared" si="4"/>
        <v/>
      </c>
      <c r="T37" s="33" t="str">
        <f t="shared" si="7"/>
        <v/>
      </c>
      <c r="U37" s="34"/>
      <c r="V37" s="34"/>
      <c r="W37" s="34"/>
      <c r="X37" s="34"/>
      <c r="Y37" s="34"/>
      <c r="Z37" s="34"/>
      <c r="AA37" s="34"/>
      <c r="AB37" s="35"/>
      <c r="AC37" s="36"/>
      <c r="AD37" s="37"/>
      <c r="AE37" s="38"/>
      <c r="AF37" s="34"/>
      <c r="AG37" s="39"/>
      <c r="AH37" s="31" t="s">
        <v>52</v>
      </c>
      <c r="AI37" s="40"/>
      <c r="AK37" s="201" t="s">
        <v>149</v>
      </c>
      <c r="AL37" s="202"/>
      <c r="AM37" s="189">
        <v>26</v>
      </c>
      <c r="AN37" s="257" t="s">
        <v>150</v>
      </c>
      <c r="AO37" s="257"/>
      <c r="AP37" s="47" t="s">
        <v>155</v>
      </c>
      <c r="AQ37" s="56">
        <v>30</v>
      </c>
      <c r="AR37" s="12"/>
      <c r="AS37" s="12"/>
      <c r="AT37" s="12"/>
      <c r="AU37" s="2"/>
      <c r="AV37" s="2"/>
      <c r="AW37" s="2"/>
      <c r="AX37" s="2"/>
      <c r="AY37" s="19" t="str">
        <f t="shared" si="8"/>
        <v/>
      </c>
      <c r="AZ37" s="18" t="str">
        <f t="shared" si="9"/>
        <v/>
      </c>
      <c r="BA37" s="18" t="str">
        <f t="shared" si="10"/>
        <v/>
      </c>
      <c r="BB37" s="18" t="str">
        <f t="shared" si="11"/>
        <v/>
      </c>
      <c r="BC37" s="18" t="str">
        <f t="shared" si="12"/>
        <v/>
      </c>
      <c r="BD37" s="18" t="str">
        <f t="shared" si="13"/>
        <v/>
      </c>
      <c r="BE37" s="18" t="str">
        <f t="shared" si="14"/>
        <v/>
      </c>
      <c r="BF37" s="18" t="str">
        <f t="shared" si="15"/>
        <v/>
      </c>
      <c r="BG37" s="18" t="str">
        <f t="shared" si="16"/>
        <v/>
      </c>
    </row>
    <row r="38" spans="1:59" ht="21" x14ac:dyDescent="0.15">
      <c r="A38" s="1" ph="1"/>
      <c r="B38" s="28">
        <v>31</v>
      </c>
      <c r="C38" s="29"/>
      <c r="D38" s="30"/>
      <c r="E38" s="29"/>
      <c r="F38" s="29"/>
      <c r="G38" s="31"/>
      <c r="H38" s="32"/>
      <c r="I38" s="31"/>
      <c r="J38" s="19" t="str">
        <f t="shared" si="6"/>
        <v/>
      </c>
      <c r="K38" s="31"/>
      <c r="L38" s="129" t="str">
        <f t="shared" si="0"/>
        <v/>
      </c>
      <c r="M38" s="19" t="str">
        <f t="shared" si="1"/>
        <v/>
      </c>
      <c r="N38" s="130"/>
      <c r="O38" s="19" t="str">
        <f t="shared" si="2"/>
        <v/>
      </c>
      <c r="P38" s="131"/>
      <c r="Q38" s="19" t="str">
        <f t="shared" si="3"/>
        <v/>
      </c>
      <c r="R38" s="132"/>
      <c r="S38" s="22" t="str">
        <f t="shared" si="4"/>
        <v/>
      </c>
      <c r="T38" s="33" t="str">
        <f t="shared" si="7"/>
        <v/>
      </c>
      <c r="U38" s="34"/>
      <c r="V38" s="34"/>
      <c r="W38" s="34"/>
      <c r="X38" s="34"/>
      <c r="Y38" s="34"/>
      <c r="Z38" s="34"/>
      <c r="AA38" s="34"/>
      <c r="AB38" s="35"/>
      <c r="AC38" s="36"/>
      <c r="AD38" s="37"/>
      <c r="AE38" s="38"/>
      <c r="AF38" s="34"/>
      <c r="AG38" s="39"/>
      <c r="AH38" s="31" t="s">
        <v>52</v>
      </c>
      <c r="AI38" s="40"/>
      <c r="AK38" s="203"/>
      <c r="AL38" s="204"/>
      <c r="AM38" s="190"/>
      <c r="AN38" s="257"/>
      <c r="AO38" s="257"/>
      <c r="AP38" s="47" t="s">
        <v>158</v>
      </c>
      <c r="AQ38" s="56">
        <v>31</v>
      </c>
      <c r="AR38" s="12"/>
      <c r="AS38" s="12"/>
      <c r="AT38" s="12"/>
      <c r="AU38" s="2"/>
      <c r="AV38" s="2"/>
      <c r="AW38" s="2"/>
      <c r="AX38" s="2"/>
      <c r="AY38" s="19" t="str">
        <f t="shared" si="8"/>
        <v/>
      </c>
      <c r="AZ38" s="18" t="str">
        <f t="shared" si="9"/>
        <v/>
      </c>
      <c r="BA38" s="18" t="str">
        <f t="shared" si="10"/>
        <v/>
      </c>
      <c r="BB38" s="18" t="str">
        <f t="shared" si="11"/>
        <v/>
      </c>
      <c r="BC38" s="18" t="str">
        <f t="shared" si="12"/>
        <v/>
      </c>
      <c r="BD38" s="18" t="str">
        <f t="shared" si="13"/>
        <v/>
      </c>
      <c r="BE38" s="18" t="str">
        <f t="shared" si="14"/>
        <v/>
      </c>
      <c r="BF38" s="18" t="str">
        <f t="shared" si="15"/>
        <v/>
      </c>
      <c r="BG38" s="18" t="str">
        <f t="shared" si="16"/>
        <v/>
      </c>
    </row>
    <row r="39" spans="1:59" ht="21" x14ac:dyDescent="0.15">
      <c r="A39" s="1" ph="1"/>
      <c r="B39" s="28">
        <v>32</v>
      </c>
      <c r="C39" s="29"/>
      <c r="D39" s="30"/>
      <c r="E39" s="29"/>
      <c r="F39" s="29"/>
      <c r="G39" s="31"/>
      <c r="H39" s="32"/>
      <c r="I39" s="31"/>
      <c r="J39" s="19" t="str">
        <f t="shared" si="6"/>
        <v/>
      </c>
      <c r="K39" s="31"/>
      <c r="L39" s="129" t="str">
        <f t="shared" si="0"/>
        <v/>
      </c>
      <c r="M39" s="19" t="str">
        <f t="shared" si="1"/>
        <v/>
      </c>
      <c r="N39" s="130"/>
      <c r="O39" s="19" t="str">
        <f t="shared" si="2"/>
        <v/>
      </c>
      <c r="P39" s="131"/>
      <c r="Q39" s="19" t="str">
        <f t="shared" si="3"/>
        <v/>
      </c>
      <c r="R39" s="132"/>
      <c r="S39" s="22" t="str">
        <f t="shared" si="4"/>
        <v/>
      </c>
      <c r="T39" s="33" t="str">
        <f t="shared" si="7"/>
        <v/>
      </c>
      <c r="U39" s="34"/>
      <c r="V39" s="34"/>
      <c r="W39" s="34"/>
      <c r="X39" s="34"/>
      <c r="Y39" s="34"/>
      <c r="Z39" s="34"/>
      <c r="AA39" s="34"/>
      <c r="AB39" s="35"/>
      <c r="AC39" s="36"/>
      <c r="AD39" s="37"/>
      <c r="AE39" s="38"/>
      <c r="AF39" s="34"/>
      <c r="AG39" s="39"/>
      <c r="AH39" s="31" t="s">
        <v>52</v>
      </c>
      <c r="AI39" s="40"/>
      <c r="AK39" s="258" t="s">
        <v>154</v>
      </c>
      <c r="AL39" s="258"/>
      <c r="AM39" s="103">
        <v>27</v>
      </c>
      <c r="AN39" s="257" t="s">
        <v>154</v>
      </c>
      <c r="AO39" s="257"/>
      <c r="AP39" s="47" t="s">
        <v>159</v>
      </c>
      <c r="AQ39" s="56">
        <v>32</v>
      </c>
      <c r="AR39" s="12"/>
      <c r="AS39" s="12"/>
      <c r="AT39" s="12"/>
      <c r="AU39" s="2"/>
      <c r="AV39" s="2"/>
      <c r="AW39" s="2"/>
      <c r="AX39" s="2"/>
      <c r="AY39" s="19" t="str">
        <f t="shared" si="8"/>
        <v/>
      </c>
      <c r="AZ39" s="18" t="str">
        <f t="shared" si="9"/>
        <v/>
      </c>
      <c r="BA39" s="18" t="str">
        <f t="shared" si="10"/>
        <v/>
      </c>
      <c r="BB39" s="18" t="str">
        <f t="shared" si="11"/>
        <v/>
      </c>
      <c r="BC39" s="18" t="str">
        <f t="shared" si="12"/>
        <v/>
      </c>
      <c r="BD39" s="18" t="str">
        <f t="shared" si="13"/>
        <v/>
      </c>
      <c r="BE39" s="18" t="str">
        <f t="shared" si="14"/>
        <v/>
      </c>
      <c r="BF39" s="18" t="str">
        <f t="shared" si="15"/>
        <v/>
      </c>
      <c r="BG39" s="18" t="str">
        <f t="shared" si="16"/>
        <v/>
      </c>
    </row>
    <row r="40" spans="1:59" ht="21" x14ac:dyDescent="0.15">
      <c r="A40" s="1" ph="1"/>
      <c r="B40" s="28">
        <v>33</v>
      </c>
      <c r="C40" s="29"/>
      <c r="D40" s="30"/>
      <c r="E40" s="29"/>
      <c r="F40" s="29"/>
      <c r="G40" s="31"/>
      <c r="H40" s="32"/>
      <c r="I40" s="31"/>
      <c r="J40" s="19" t="str">
        <f t="shared" si="6"/>
        <v/>
      </c>
      <c r="K40" s="31"/>
      <c r="L40" s="129" t="str">
        <f t="shared" si="0"/>
        <v/>
      </c>
      <c r="M40" s="19" t="str">
        <f t="shared" si="1"/>
        <v/>
      </c>
      <c r="N40" s="130"/>
      <c r="O40" s="19" t="str">
        <f t="shared" si="2"/>
        <v/>
      </c>
      <c r="P40" s="131"/>
      <c r="Q40" s="19" t="str">
        <f t="shared" si="3"/>
        <v/>
      </c>
      <c r="R40" s="132"/>
      <c r="S40" s="22" t="str">
        <f t="shared" si="4"/>
        <v/>
      </c>
      <c r="T40" s="33" t="str">
        <f t="shared" si="7"/>
        <v/>
      </c>
      <c r="U40" s="34"/>
      <c r="V40" s="34"/>
      <c r="W40" s="34"/>
      <c r="X40" s="34"/>
      <c r="Y40" s="34"/>
      <c r="Z40" s="34"/>
      <c r="AA40" s="34"/>
      <c r="AB40" s="35"/>
      <c r="AC40" s="36"/>
      <c r="AD40" s="37"/>
      <c r="AE40" s="38"/>
      <c r="AF40" s="34"/>
      <c r="AG40" s="39"/>
      <c r="AH40" s="31" t="s">
        <v>52</v>
      </c>
      <c r="AI40" s="40"/>
      <c r="AK40" s="185" t="s">
        <v>156</v>
      </c>
      <c r="AL40" s="185"/>
      <c r="AM40" s="103">
        <v>28</v>
      </c>
      <c r="AN40" s="259" t="s">
        <v>157</v>
      </c>
      <c r="AO40" s="259"/>
      <c r="AP40" s="47" t="s">
        <v>160</v>
      </c>
      <c r="AQ40" s="56">
        <v>33</v>
      </c>
      <c r="AR40" s="12"/>
      <c r="AS40" s="12"/>
      <c r="AT40" s="12"/>
      <c r="AU40" s="2"/>
      <c r="AV40" s="2"/>
      <c r="AW40" s="2"/>
      <c r="AX40" s="2"/>
      <c r="AY40" s="19" t="str">
        <f t="shared" si="8"/>
        <v/>
      </c>
      <c r="AZ40" s="18" t="str">
        <f t="shared" si="9"/>
        <v/>
      </c>
      <c r="BA40" s="18" t="str">
        <f t="shared" si="10"/>
        <v/>
      </c>
      <c r="BB40" s="18" t="str">
        <f t="shared" si="11"/>
        <v/>
      </c>
      <c r="BC40" s="18" t="str">
        <f t="shared" si="12"/>
        <v/>
      </c>
      <c r="BD40" s="18" t="str">
        <f t="shared" si="13"/>
        <v/>
      </c>
      <c r="BE40" s="18" t="str">
        <f t="shared" si="14"/>
        <v/>
      </c>
      <c r="BF40" s="18" t="str">
        <f t="shared" si="15"/>
        <v/>
      </c>
      <c r="BG40" s="18" t="str">
        <f t="shared" si="16"/>
        <v/>
      </c>
    </row>
    <row r="41" spans="1:59" ht="21" x14ac:dyDescent="0.15">
      <c r="A41" s="1" ph="1"/>
      <c r="B41" s="28">
        <v>34</v>
      </c>
      <c r="C41" s="29"/>
      <c r="D41" s="30"/>
      <c r="E41" s="29"/>
      <c r="F41" s="29"/>
      <c r="G41" s="31"/>
      <c r="H41" s="32"/>
      <c r="I41" s="31"/>
      <c r="J41" s="19" t="str">
        <f t="shared" si="6"/>
        <v/>
      </c>
      <c r="K41" s="31"/>
      <c r="L41" s="129" t="str">
        <f t="shared" si="0"/>
        <v/>
      </c>
      <c r="M41" s="19" t="str">
        <f t="shared" si="1"/>
        <v/>
      </c>
      <c r="N41" s="130"/>
      <c r="O41" s="19" t="str">
        <f t="shared" si="2"/>
        <v/>
      </c>
      <c r="P41" s="131"/>
      <c r="Q41" s="19" t="str">
        <f t="shared" si="3"/>
        <v/>
      </c>
      <c r="R41" s="132"/>
      <c r="S41" s="22" t="str">
        <f t="shared" si="4"/>
        <v/>
      </c>
      <c r="T41" s="33" t="str">
        <f t="shared" si="7"/>
        <v/>
      </c>
      <c r="U41" s="34"/>
      <c r="V41" s="34"/>
      <c r="W41" s="34"/>
      <c r="X41" s="34"/>
      <c r="Y41" s="34"/>
      <c r="Z41" s="34"/>
      <c r="AA41" s="34"/>
      <c r="AB41" s="35"/>
      <c r="AC41" s="36"/>
      <c r="AD41" s="37"/>
      <c r="AE41" s="38"/>
      <c r="AF41" s="34"/>
      <c r="AG41" s="39"/>
      <c r="AH41" s="31" t="s">
        <v>52</v>
      </c>
      <c r="AI41" s="40"/>
      <c r="AK41" s="139"/>
      <c r="AL41"/>
      <c r="AM41"/>
      <c r="AN41"/>
      <c r="AO41"/>
      <c r="AP41" s="47" t="s">
        <v>161</v>
      </c>
      <c r="AQ41" s="56">
        <v>34</v>
      </c>
      <c r="AR41" s="12"/>
      <c r="AS41" s="12"/>
      <c r="AT41" s="12"/>
      <c r="AU41" s="2"/>
      <c r="AV41" s="2"/>
      <c r="AW41" s="2"/>
      <c r="AX41" s="2"/>
      <c r="AY41" s="19" t="str">
        <f t="shared" si="8"/>
        <v/>
      </c>
      <c r="AZ41" s="18" t="str">
        <f t="shared" si="9"/>
        <v/>
      </c>
      <c r="BA41" s="18" t="str">
        <f t="shared" si="10"/>
        <v/>
      </c>
      <c r="BB41" s="18" t="str">
        <f t="shared" si="11"/>
        <v/>
      </c>
      <c r="BC41" s="18" t="str">
        <f t="shared" si="12"/>
        <v/>
      </c>
      <c r="BD41" s="18" t="str">
        <f t="shared" si="13"/>
        <v/>
      </c>
      <c r="BE41" s="18" t="str">
        <f t="shared" si="14"/>
        <v/>
      </c>
      <c r="BF41" s="18" t="str">
        <f t="shared" si="15"/>
        <v/>
      </c>
      <c r="BG41" s="18" t="str">
        <f t="shared" si="16"/>
        <v/>
      </c>
    </row>
    <row r="42" spans="1:59" ht="21" x14ac:dyDescent="0.15">
      <c r="A42" s="1" ph="1"/>
      <c r="B42" s="28">
        <v>35</v>
      </c>
      <c r="C42" s="29"/>
      <c r="D42" s="30"/>
      <c r="E42" s="29"/>
      <c r="F42" s="29"/>
      <c r="G42" s="31"/>
      <c r="H42" s="32"/>
      <c r="I42" s="31"/>
      <c r="J42" s="19" t="str">
        <f t="shared" si="6"/>
        <v/>
      </c>
      <c r="K42" s="31"/>
      <c r="L42" s="129" t="str">
        <f t="shared" si="0"/>
        <v/>
      </c>
      <c r="M42" s="19" t="str">
        <f t="shared" si="1"/>
        <v/>
      </c>
      <c r="N42" s="130"/>
      <c r="O42" s="19" t="str">
        <f t="shared" si="2"/>
        <v/>
      </c>
      <c r="P42" s="131"/>
      <c r="Q42" s="19" t="str">
        <f t="shared" si="3"/>
        <v/>
      </c>
      <c r="R42" s="132"/>
      <c r="S42" s="22" t="str">
        <f t="shared" si="4"/>
        <v/>
      </c>
      <c r="T42" s="33" t="str">
        <f t="shared" si="7"/>
        <v/>
      </c>
      <c r="U42" s="34"/>
      <c r="V42" s="34"/>
      <c r="W42" s="34"/>
      <c r="X42" s="34"/>
      <c r="Y42" s="34"/>
      <c r="Z42" s="34"/>
      <c r="AA42" s="34"/>
      <c r="AB42" s="35"/>
      <c r="AC42" s="36"/>
      <c r="AD42" s="37"/>
      <c r="AE42" s="38"/>
      <c r="AF42" s="34"/>
      <c r="AG42" s="39"/>
      <c r="AH42" s="31" t="s">
        <v>52</v>
      </c>
      <c r="AI42" s="40"/>
      <c r="AK42" s="261" t="s">
        <v>317</v>
      </c>
      <c r="AL42" s="261"/>
      <c r="AM42" s="12"/>
      <c r="AN42" s="12"/>
      <c r="AO42" s="12"/>
      <c r="AP42" s="47" t="s">
        <v>162</v>
      </c>
      <c r="AQ42" s="56">
        <v>35</v>
      </c>
      <c r="AR42" s="12"/>
      <c r="AS42" s="12"/>
      <c r="AT42" s="12"/>
      <c r="AU42" s="2"/>
      <c r="AV42" s="2"/>
      <c r="AW42" s="2"/>
      <c r="AX42" s="2"/>
      <c r="AY42" s="19" t="str">
        <f t="shared" si="8"/>
        <v/>
      </c>
      <c r="AZ42" s="18" t="str">
        <f t="shared" si="9"/>
        <v/>
      </c>
      <c r="BA42" s="18" t="str">
        <f t="shared" si="10"/>
        <v/>
      </c>
      <c r="BB42" s="18" t="str">
        <f t="shared" si="11"/>
        <v/>
      </c>
      <c r="BC42" s="18" t="str">
        <f t="shared" si="12"/>
        <v/>
      </c>
      <c r="BD42" s="18" t="str">
        <f t="shared" si="13"/>
        <v/>
      </c>
      <c r="BE42" s="18" t="str">
        <f t="shared" si="14"/>
        <v/>
      </c>
      <c r="BF42" s="18" t="str">
        <f t="shared" si="15"/>
        <v/>
      </c>
      <c r="BG42" s="18" t="str">
        <f t="shared" si="16"/>
        <v/>
      </c>
    </row>
    <row r="43" spans="1:59" ht="21" x14ac:dyDescent="0.15">
      <c r="A43" s="1" ph="1"/>
      <c r="B43" s="28">
        <v>36</v>
      </c>
      <c r="C43" s="29"/>
      <c r="D43" s="30"/>
      <c r="E43" s="29"/>
      <c r="F43" s="29"/>
      <c r="G43" s="31"/>
      <c r="H43" s="32"/>
      <c r="I43" s="31"/>
      <c r="J43" s="19" t="str">
        <f t="shared" si="6"/>
        <v/>
      </c>
      <c r="K43" s="31"/>
      <c r="L43" s="129" t="str">
        <f t="shared" si="0"/>
        <v/>
      </c>
      <c r="M43" s="19" t="str">
        <f t="shared" si="1"/>
        <v/>
      </c>
      <c r="N43" s="130"/>
      <c r="O43" s="19" t="str">
        <f t="shared" si="2"/>
        <v/>
      </c>
      <c r="P43" s="131"/>
      <c r="Q43" s="19" t="str">
        <f t="shared" si="3"/>
        <v/>
      </c>
      <c r="R43" s="132"/>
      <c r="S43" s="22" t="str">
        <f t="shared" si="4"/>
        <v/>
      </c>
      <c r="T43" s="33" t="str">
        <f t="shared" si="7"/>
        <v/>
      </c>
      <c r="U43" s="34"/>
      <c r="V43" s="34"/>
      <c r="W43" s="34"/>
      <c r="X43" s="34"/>
      <c r="Y43" s="34"/>
      <c r="Z43" s="34"/>
      <c r="AA43" s="34"/>
      <c r="AB43" s="35"/>
      <c r="AC43" s="36"/>
      <c r="AD43" s="37"/>
      <c r="AE43" s="38"/>
      <c r="AF43" s="34"/>
      <c r="AG43" s="39"/>
      <c r="AH43" s="31" t="s">
        <v>52</v>
      </c>
      <c r="AI43" s="40"/>
      <c r="AK43" s="260" t="s">
        <v>321</v>
      </c>
      <c r="AL43" s="260"/>
      <c r="AM43" s="258" t="s">
        <v>322</v>
      </c>
      <c r="AN43" s="258"/>
      <c r="AO43" s="12"/>
      <c r="AP43" s="47" t="s">
        <v>163</v>
      </c>
      <c r="AQ43" s="56">
        <v>36</v>
      </c>
      <c r="AR43" s="12"/>
      <c r="AS43" s="12"/>
      <c r="AT43" s="12"/>
      <c r="AU43" s="2"/>
      <c r="AV43" s="2"/>
      <c r="AW43" s="2"/>
      <c r="AX43" s="2"/>
      <c r="AY43" s="19" t="str">
        <f t="shared" si="8"/>
        <v/>
      </c>
      <c r="AZ43" s="18" t="str">
        <f t="shared" si="9"/>
        <v/>
      </c>
      <c r="BA43" s="18" t="str">
        <f t="shared" si="10"/>
        <v/>
      </c>
      <c r="BB43" s="18" t="str">
        <f t="shared" si="11"/>
        <v/>
      </c>
      <c r="BC43" s="18" t="str">
        <f t="shared" si="12"/>
        <v/>
      </c>
      <c r="BD43" s="18" t="str">
        <f t="shared" si="13"/>
        <v/>
      </c>
      <c r="BE43" s="18" t="str">
        <f t="shared" si="14"/>
        <v/>
      </c>
      <c r="BF43" s="18" t="str">
        <f t="shared" si="15"/>
        <v/>
      </c>
      <c r="BG43" s="18" t="str">
        <f t="shared" si="16"/>
        <v/>
      </c>
    </row>
    <row r="44" spans="1:59" ht="21" x14ac:dyDescent="0.15">
      <c r="A44" s="1" ph="1"/>
      <c r="B44" s="28">
        <v>37</v>
      </c>
      <c r="C44" s="29"/>
      <c r="D44" s="30"/>
      <c r="E44" s="29"/>
      <c r="F44" s="29"/>
      <c r="G44" s="31"/>
      <c r="H44" s="32"/>
      <c r="I44" s="31"/>
      <c r="J44" s="19" t="str">
        <f t="shared" si="6"/>
        <v/>
      </c>
      <c r="K44" s="31"/>
      <c r="L44" s="129" t="str">
        <f t="shared" si="0"/>
        <v/>
      </c>
      <c r="M44" s="19" t="str">
        <f t="shared" si="1"/>
        <v/>
      </c>
      <c r="N44" s="130"/>
      <c r="O44" s="19" t="str">
        <f t="shared" si="2"/>
        <v/>
      </c>
      <c r="P44" s="131"/>
      <c r="Q44" s="19" t="str">
        <f t="shared" si="3"/>
        <v/>
      </c>
      <c r="R44" s="132"/>
      <c r="S44" s="22" t="str">
        <f t="shared" si="4"/>
        <v/>
      </c>
      <c r="T44" s="33" t="str">
        <f t="shared" si="7"/>
        <v/>
      </c>
      <c r="U44" s="34"/>
      <c r="V44" s="34"/>
      <c r="W44" s="34"/>
      <c r="X44" s="34"/>
      <c r="Y44" s="34"/>
      <c r="Z44" s="34"/>
      <c r="AA44" s="34"/>
      <c r="AB44" s="35"/>
      <c r="AC44" s="36"/>
      <c r="AD44" s="37"/>
      <c r="AE44" s="38"/>
      <c r="AF44" s="34"/>
      <c r="AG44" s="39"/>
      <c r="AH44" s="31" t="s">
        <v>52</v>
      </c>
      <c r="AI44" s="40"/>
      <c r="AK44" s="104" t="s">
        <v>319</v>
      </c>
      <c r="AL44" s="104" t="s">
        <v>326</v>
      </c>
      <c r="AM44" s="18" t="s">
        <v>323</v>
      </c>
      <c r="AN44" s="18" t="s">
        <v>328</v>
      </c>
      <c r="AO44" s="12"/>
      <c r="AP44" s="58"/>
      <c r="AQ44" s="56"/>
      <c r="AR44" s="12"/>
      <c r="AS44" s="12"/>
      <c r="AT44" s="12"/>
      <c r="AU44" s="2"/>
      <c r="AV44" s="2"/>
      <c r="AW44" s="2"/>
      <c r="AX44" s="2"/>
      <c r="AY44" s="19" t="str">
        <f t="shared" si="8"/>
        <v/>
      </c>
      <c r="AZ44" s="18" t="str">
        <f t="shared" si="9"/>
        <v/>
      </c>
      <c r="BA44" s="18" t="str">
        <f t="shared" si="10"/>
        <v/>
      </c>
      <c r="BB44" s="18" t="str">
        <f t="shared" si="11"/>
        <v/>
      </c>
      <c r="BC44" s="18" t="str">
        <f t="shared" si="12"/>
        <v/>
      </c>
      <c r="BD44" s="18" t="str">
        <f t="shared" si="13"/>
        <v/>
      </c>
      <c r="BE44" s="18" t="str">
        <f t="shared" si="14"/>
        <v/>
      </c>
      <c r="BF44" s="18" t="str">
        <f t="shared" si="15"/>
        <v/>
      </c>
      <c r="BG44" s="18" t="str">
        <f t="shared" si="16"/>
        <v/>
      </c>
    </row>
    <row r="45" spans="1:59" ht="21" x14ac:dyDescent="0.15">
      <c r="A45" s="1" ph="1"/>
      <c r="B45" s="28">
        <v>38</v>
      </c>
      <c r="C45" s="29"/>
      <c r="D45" s="30"/>
      <c r="E45" s="29"/>
      <c r="F45" s="29"/>
      <c r="G45" s="31"/>
      <c r="H45" s="32"/>
      <c r="I45" s="31"/>
      <c r="J45" s="19" t="str">
        <f t="shared" si="6"/>
        <v/>
      </c>
      <c r="K45" s="31"/>
      <c r="L45" s="129" t="str">
        <f t="shared" si="0"/>
        <v/>
      </c>
      <c r="M45" s="19" t="str">
        <f t="shared" si="1"/>
        <v/>
      </c>
      <c r="N45" s="130"/>
      <c r="O45" s="19" t="str">
        <f t="shared" si="2"/>
        <v/>
      </c>
      <c r="P45" s="131"/>
      <c r="Q45" s="19" t="str">
        <f t="shared" si="3"/>
        <v/>
      </c>
      <c r="R45" s="132"/>
      <c r="S45" s="22" t="str">
        <f t="shared" si="4"/>
        <v/>
      </c>
      <c r="T45" s="33" t="str">
        <f t="shared" si="7"/>
        <v/>
      </c>
      <c r="U45" s="34"/>
      <c r="V45" s="34"/>
      <c r="W45" s="34"/>
      <c r="X45" s="34"/>
      <c r="Y45" s="34"/>
      <c r="Z45" s="34"/>
      <c r="AA45" s="34"/>
      <c r="AB45" s="35"/>
      <c r="AC45" s="36"/>
      <c r="AD45" s="37"/>
      <c r="AE45" s="38"/>
      <c r="AF45" s="34"/>
      <c r="AG45" s="39"/>
      <c r="AH45" s="31" t="s">
        <v>52</v>
      </c>
      <c r="AI45" s="40"/>
      <c r="AK45" s="104" t="s">
        <v>320</v>
      </c>
      <c r="AL45" s="104" t="s">
        <v>327</v>
      </c>
      <c r="AM45" s="18" t="s">
        <v>324</v>
      </c>
      <c r="AN45" s="18" t="s">
        <v>329</v>
      </c>
      <c r="AO45" s="12"/>
      <c r="AP45" s="59" t="s">
        <v>164</v>
      </c>
      <c r="AQ45" s="60">
        <v>41</v>
      </c>
      <c r="AR45" s="12"/>
      <c r="AS45" s="12"/>
      <c r="AT45" s="12"/>
      <c r="AU45" s="2"/>
      <c r="AV45" s="2"/>
      <c r="AW45" s="2"/>
      <c r="AX45" s="2"/>
      <c r="AY45" s="19" t="str">
        <f t="shared" si="8"/>
        <v/>
      </c>
      <c r="AZ45" s="18" t="str">
        <f t="shared" si="9"/>
        <v/>
      </c>
      <c r="BA45" s="18" t="str">
        <f t="shared" si="10"/>
        <v/>
      </c>
      <c r="BB45" s="18" t="str">
        <f t="shared" si="11"/>
        <v/>
      </c>
      <c r="BC45" s="18" t="str">
        <f t="shared" si="12"/>
        <v/>
      </c>
      <c r="BD45" s="18" t="str">
        <f t="shared" si="13"/>
        <v/>
      </c>
      <c r="BE45" s="18" t="str">
        <f t="shared" si="14"/>
        <v/>
      </c>
      <c r="BF45" s="18" t="str">
        <f t="shared" si="15"/>
        <v/>
      </c>
      <c r="BG45" s="18" t="str">
        <f t="shared" si="16"/>
        <v/>
      </c>
    </row>
    <row r="46" spans="1:59" ht="21" x14ac:dyDescent="0.15">
      <c r="A46" s="1" ph="1"/>
      <c r="B46" s="28">
        <v>39</v>
      </c>
      <c r="C46" s="29"/>
      <c r="D46" s="30"/>
      <c r="E46" s="29"/>
      <c r="F46" s="29"/>
      <c r="G46" s="31"/>
      <c r="H46" s="32"/>
      <c r="I46" s="31"/>
      <c r="J46" s="19" t="str">
        <f t="shared" si="6"/>
        <v/>
      </c>
      <c r="K46" s="31"/>
      <c r="L46" s="129" t="str">
        <f t="shared" si="0"/>
        <v/>
      </c>
      <c r="M46" s="19" t="str">
        <f t="shared" si="1"/>
        <v/>
      </c>
      <c r="N46" s="130"/>
      <c r="O46" s="19" t="str">
        <f t="shared" si="2"/>
        <v/>
      </c>
      <c r="P46" s="131"/>
      <c r="Q46" s="19" t="str">
        <f t="shared" si="3"/>
        <v/>
      </c>
      <c r="R46" s="132"/>
      <c r="S46" s="22" t="str">
        <f t="shared" si="4"/>
        <v/>
      </c>
      <c r="T46" s="33" t="str">
        <f t="shared" si="7"/>
        <v/>
      </c>
      <c r="U46" s="34"/>
      <c r="V46" s="34"/>
      <c r="W46" s="34" t="s">
        <v>52</v>
      </c>
      <c r="X46" s="34"/>
      <c r="Y46" s="34"/>
      <c r="Z46" s="34"/>
      <c r="AA46" s="34"/>
      <c r="AB46" s="35"/>
      <c r="AC46" s="36"/>
      <c r="AD46" s="37"/>
      <c r="AE46" s="38"/>
      <c r="AF46" s="34"/>
      <c r="AG46" s="39"/>
      <c r="AH46" s="31" t="s">
        <v>52</v>
      </c>
      <c r="AI46" s="40"/>
      <c r="AK46" s="104"/>
      <c r="AL46" s="104"/>
      <c r="AM46" s="18" t="s">
        <v>325</v>
      </c>
      <c r="AN46" s="18" t="s">
        <v>330</v>
      </c>
      <c r="AO46" s="12"/>
      <c r="AP46" s="61" t="s">
        <v>165</v>
      </c>
      <c r="AQ46" s="60">
        <v>42</v>
      </c>
      <c r="AR46" s="12"/>
      <c r="AS46" s="12"/>
      <c r="AT46" s="12"/>
      <c r="AU46" s="2"/>
      <c r="AV46" s="2"/>
      <c r="AW46" s="2"/>
      <c r="AX46" s="2"/>
      <c r="AY46" s="19" t="str">
        <f t="shared" si="8"/>
        <v/>
      </c>
      <c r="AZ46" s="18" t="str">
        <f t="shared" si="9"/>
        <v/>
      </c>
      <c r="BA46" s="18" t="str">
        <f t="shared" si="10"/>
        <v/>
      </c>
      <c r="BB46" s="18" t="str">
        <f t="shared" si="11"/>
        <v/>
      </c>
      <c r="BC46" s="18" t="str">
        <f t="shared" si="12"/>
        <v/>
      </c>
      <c r="BD46" s="18" t="str">
        <f t="shared" si="13"/>
        <v/>
      </c>
      <c r="BE46" s="18" t="str">
        <f t="shared" si="14"/>
        <v/>
      </c>
      <c r="BF46" s="18" t="str">
        <f t="shared" si="15"/>
        <v/>
      </c>
      <c r="BG46" s="18" t="str">
        <f t="shared" si="16"/>
        <v/>
      </c>
    </row>
    <row r="47" spans="1:59" ht="21.6" thickBot="1" x14ac:dyDescent="0.2">
      <c r="A47" s="1" ph="1"/>
      <c r="B47" s="63">
        <v>40</v>
      </c>
      <c r="C47" s="64"/>
      <c r="D47" s="65"/>
      <c r="E47" s="64"/>
      <c r="F47" s="64"/>
      <c r="G47" s="66"/>
      <c r="H47" s="67"/>
      <c r="I47" s="66"/>
      <c r="J47" s="68" t="str">
        <f t="shared" si="6"/>
        <v/>
      </c>
      <c r="K47" s="66"/>
      <c r="L47" s="133" t="str">
        <f t="shared" si="0"/>
        <v/>
      </c>
      <c r="M47" s="68" t="str">
        <f t="shared" si="1"/>
        <v/>
      </c>
      <c r="N47" s="134"/>
      <c r="O47" s="68" t="str">
        <f t="shared" si="2"/>
        <v/>
      </c>
      <c r="P47" s="135"/>
      <c r="Q47" s="68" t="str">
        <f t="shared" si="3"/>
        <v/>
      </c>
      <c r="R47" s="136"/>
      <c r="S47" s="87" t="str">
        <f t="shared" si="4"/>
        <v/>
      </c>
      <c r="T47" s="88" t="str">
        <f t="shared" si="7"/>
        <v/>
      </c>
      <c r="U47" s="69"/>
      <c r="V47" s="69"/>
      <c r="W47" s="69"/>
      <c r="X47" s="69"/>
      <c r="Y47" s="69"/>
      <c r="Z47" s="69"/>
      <c r="AA47" s="69"/>
      <c r="AB47" s="70"/>
      <c r="AC47" s="71"/>
      <c r="AD47" s="89"/>
      <c r="AE47" s="72"/>
      <c r="AF47" s="69"/>
      <c r="AG47" s="73"/>
      <c r="AH47" s="66" t="s">
        <v>52</v>
      </c>
      <c r="AI47" s="74"/>
      <c r="AK47" s="2"/>
      <c r="AL47" s="2"/>
      <c r="AM47" s="12"/>
      <c r="AN47" s="12"/>
      <c r="AO47" s="12"/>
      <c r="AP47" s="62" t="s">
        <v>166</v>
      </c>
      <c r="AQ47" s="60">
        <v>43</v>
      </c>
      <c r="AR47" s="12"/>
      <c r="AS47" s="12"/>
      <c r="AT47" s="12"/>
      <c r="AU47" s="2"/>
      <c r="AV47" s="2"/>
      <c r="AW47" s="2"/>
      <c r="AX47" s="2"/>
      <c r="AY47" s="19" t="str">
        <f t="shared" si="8"/>
        <v/>
      </c>
      <c r="AZ47" s="18" t="str">
        <f t="shared" si="9"/>
        <v/>
      </c>
      <c r="BA47" s="18" t="str">
        <f t="shared" si="10"/>
        <v/>
      </c>
      <c r="BB47" s="18" t="str">
        <f t="shared" si="11"/>
        <v/>
      </c>
      <c r="BC47" s="18" t="str">
        <f t="shared" si="12"/>
        <v/>
      </c>
      <c r="BD47" s="18" t="str">
        <f t="shared" si="13"/>
        <v/>
      </c>
      <c r="BE47" s="18" t="str">
        <f t="shared" si="14"/>
        <v/>
      </c>
      <c r="BF47" s="18" t="str">
        <f t="shared" si="15"/>
        <v/>
      </c>
      <c r="BG47" s="18" t="str">
        <f t="shared" si="16"/>
        <v/>
      </c>
    </row>
    <row r="48" spans="1:59" ht="21" x14ac:dyDescent="0.15">
      <c r="A48" s="1" ph="1"/>
      <c r="B48"/>
      <c r="C48"/>
      <c r="D48"/>
      <c r="E48"/>
      <c r="F48"/>
      <c r="G48"/>
      <c r="H48"/>
      <c r="I48"/>
      <c r="J48"/>
      <c r="K48"/>
      <c r="L48"/>
      <c r="M48"/>
      <c r="N48"/>
      <c r="O48"/>
      <c r="P48"/>
      <c r="Q48"/>
      <c r="R48"/>
      <c r="S48"/>
      <c r="T48"/>
      <c r="U48"/>
      <c r="V48"/>
      <c r="W48"/>
      <c r="X48"/>
      <c r="Y48"/>
      <c r="Z48"/>
      <c r="AA48"/>
      <c r="AB48"/>
      <c r="AC48"/>
      <c r="AD48"/>
      <c r="AE48"/>
      <c r="AF48"/>
      <c r="AG48"/>
      <c r="AH48"/>
      <c r="AI48"/>
      <c r="AK48" s="2"/>
      <c r="AL48" s="2"/>
      <c r="AM48" s="12"/>
      <c r="AN48" s="12"/>
      <c r="AO48" s="12"/>
      <c r="AP48" s="62" t="s">
        <v>167</v>
      </c>
      <c r="AQ48" s="60">
        <v>44</v>
      </c>
      <c r="AR48" s="12"/>
      <c r="AS48" s="12"/>
      <c r="AT48" s="12"/>
      <c r="AU48" s="2"/>
      <c r="AV48" s="2"/>
      <c r="AW48" s="2"/>
      <c r="AX48" s="2"/>
      <c r="AY48"/>
      <c r="AZ48"/>
      <c r="BA48"/>
      <c r="BB48"/>
      <c r="BC48"/>
      <c r="BD48"/>
      <c r="BE48"/>
      <c r="BF48"/>
      <c r="BG48"/>
    </row>
    <row r="49" spans="1:59" ht="21" x14ac:dyDescent="0.15">
      <c r="A49" s="1" ph="1"/>
      <c r="B49"/>
      <c r="C49"/>
      <c r="D49"/>
      <c r="E49"/>
      <c r="F49"/>
      <c r="G49"/>
      <c r="H49"/>
      <c r="I49"/>
      <c r="J49"/>
      <c r="K49"/>
      <c r="L49"/>
      <c r="M49"/>
      <c r="N49"/>
      <c r="O49"/>
      <c r="P49"/>
      <c r="Q49"/>
      <c r="R49"/>
      <c r="S49"/>
      <c r="T49"/>
      <c r="U49"/>
      <c r="V49"/>
      <c r="W49"/>
      <c r="X49"/>
      <c r="Y49"/>
      <c r="Z49"/>
      <c r="AA49"/>
      <c r="AB49"/>
      <c r="AC49"/>
      <c r="AD49"/>
      <c r="AE49"/>
      <c r="AF49"/>
      <c r="AG49"/>
      <c r="AH49"/>
      <c r="AI49"/>
      <c r="AK49" s="2"/>
      <c r="AL49" s="2"/>
      <c r="AM49" s="12"/>
      <c r="AN49" s="12"/>
      <c r="AO49" s="12"/>
      <c r="AP49" s="59" t="s">
        <v>168</v>
      </c>
      <c r="AQ49" s="60">
        <v>45</v>
      </c>
      <c r="AR49" s="12"/>
      <c r="AS49" s="12"/>
      <c r="AT49" s="12"/>
      <c r="AU49" s="2"/>
      <c r="AV49" s="2"/>
      <c r="AW49" s="2"/>
      <c r="AX49" s="2"/>
      <c r="AY49"/>
      <c r="AZ49"/>
      <c r="BA49"/>
      <c r="BB49"/>
      <c r="BC49"/>
      <c r="BD49"/>
      <c r="BE49"/>
      <c r="BF49"/>
      <c r="BG49"/>
    </row>
    <row r="50" spans="1:59" ht="21" x14ac:dyDescent="0.15">
      <c r="A50" s="1" ph="1"/>
      <c r="B50"/>
      <c r="C50"/>
      <c r="D50"/>
      <c r="E50"/>
      <c r="F50"/>
      <c r="G50"/>
      <c r="H50"/>
      <c r="I50"/>
      <c r="J50"/>
      <c r="K50"/>
      <c r="L50"/>
      <c r="M50"/>
      <c r="N50"/>
      <c r="O50"/>
      <c r="P50"/>
      <c r="Q50"/>
      <c r="R50"/>
      <c r="S50"/>
      <c r="T50"/>
      <c r="U50"/>
      <c r="V50"/>
      <c r="W50"/>
      <c r="X50"/>
      <c r="Y50"/>
      <c r="Z50"/>
      <c r="AA50"/>
      <c r="AB50"/>
      <c r="AC50"/>
      <c r="AD50"/>
      <c r="AE50"/>
      <c r="AF50"/>
      <c r="AG50"/>
      <c r="AH50"/>
      <c r="AI50"/>
      <c r="AK50" s="2"/>
      <c r="AL50" s="2"/>
      <c r="AM50" s="12"/>
      <c r="AN50" s="12"/>
      <c r="AO50" s="12"/>
      <c r="AP50" s="62" t="s">
        <v>169</v>
      </c>
      <c r="AQ50" s="60">
        <v>46</v>
      </c>
      <c r="AR50" s="12"/>
      <c r="AS50" s="12"/>
      <c r="AT50" s="12"/>
      <c r="AU50" s="2"/>
      <c r="AV50" s="2"/>
      <c r="AW50" s="2"/>
      <c r="AX50" s="2"/>
      <c r="AY50"/>
      <c r="AZ50"/>
      <c r="BA50"/>
      <c r="BB50"/>
      <c r="BC50"/>
      <c r="BD50"/>
      <c r="BE50"/>
      <c r="BF50"/>
      <c r="BG50"/>
    </row>
    <row r="51" spans="1:59" ht="21" x14ac:dyDescent="0.15">
      <c r="A51" s="1" ph="1"/>
      <c r="B51"/>
      <c r="C51"/>
      <c r="D51"/>
      <c r="E51"/>
      <c r="F51"/>
      <c r="G51"/>
      <c r="H51"/>
      <c r="I51"/>
      <c r="J51"/>
      <c r="K51"/>
      <c r="L51"/>
      <c r="M51"/>
      <c r="N51"/>
      <c r="O51"/>
      <c r="P51"/>
      <c r="Q51"/>
      <c r="R51"/>
      <c r="S51"/>
      <c r="T51"/>
      <c r="U51"/>
      <c r="V51"/>
      <c r="W51"/>
      <c r="X51"/>
      <c r="Y51"/>
      <c r="Z51"/>
      <c r="AA51"/>
      <c r="AB51"/>
      <c r="AC51"/>
      <c r="AD51"/>
      <c r="AE51"/>
      <c r="AF51"/>
      <c r="AG51"/>
      <c r="AH51"/>
      <c r="AI51"/>
      <c r="AK51" s="2"/>
      <c r="AL51" s="2"/>
      <c r="AM51" s="12"/>
      <c r="AN51" s="12"/>
      <c r="AO51" s="12"/>
      <c r="AP51" s="59" t="s">
        <v>170</v>
      </c>
      <c r="AQ51" s="60">
        <v>47</v>
      </c>
      <c r="AR51" s="12"/>
      <c r="AS51" s="12"/>
      <c r="AT51" s="12"/>
      <c r="AW51" s="2"/>
      <c r="AX51" s="2"/>
      <c r="AY51"/>
      <c r="AZ51"/>
      <c r="BA51"/>
      <c r="BB51"/>
      <c r="BC51"/>
      <c r="BD51"/>
      <c r="BE51"/>
      <c r="BF51"/>
      <c r="BG51"/>
    </row>
    <row r="52" spans="1:59" ht="21" x14ac:dyDescent="0.15">
      <c r="A52" s="1" ph="1"/>
      <c r="B52"/>
      <c r="C52"/>
      <c r="D52"/>
      <c r="E52"/>
      <c r="F52"/>
      <c r="G52"/>
      <c r="H52"/>
      <c r="I52"/>
      <c r="J52"/>
      <c r="K52"/>
      <c r="L52"/>
      <c r="M52"/>
      <c r="N52"/>
      <c r="O52"/>
      <c r="P52"/>
      <c r="Q52"/>
      <c r="R52"/>
      <c r="S52"/>
      <c r="T52"/>
      <c r="U52"/>
      <c r="V52"/>
      <c r="W52"/>
      <c r="X52"/>
      <c r="Y52"/>
      <c r="Z52"/>
      <c r="AA52"/>
      <c r="AB52"/>
      <c r="AC52"/>
      <c r="AD52"/>
      <c r="AE52"/>
      <c r="AF52"/>
      <c r="AG52"/>
      <c r="AH52"/>
      <c r="AI52"/>
      <c r="AK52" s="2"/>
      <c r="AL52" s="2"/>
      <c r="AM52" s="12"/>
      <c r="AN52" s="12"/>
      <c r="AO52" s="12"/>
      <c r="AP52" s="62" t="s">
        <v>171</v>
      </c>
      <c r="AQ52" s="60">
        <v>48</v>
      </c>
      <c r="AR52" s="12"/>
      <c r="AS52" s="12"/>
      <c r="AT52" s="12"/>
      <c r="AW52" s="2"/>
      <c r="AX52" s="2"/>
      <c r="AY52"/>
      <c r="AZ52"/>
      <c r="BA52"/>
      <c r="BB52"/>
      <c r="BC52"/>
      <c r="BD52"/>
      <c r="BE52"/>
      <c r="BF52"/>
      <c r="BG52"/>
    </row>
    <row r="53" spans="1:59" ht="21" x14ac:dyDescent="0.15">
      <c r="A53" s="1" ph="1"/>
      <c r="B53"/>
      <c r="C53"/>
      <c r="D53"/>
      <c r="E53"/>
      <c r="F53"/>
      <c r="G53"/>
      <c r="H53"/>
      <c r="I53"/>
      <c r="J53"/>
      <c r="K53"/>
      <c r="L53"/>
      <c r="M53"/>
      <c r="N53"/>
      <c r="O53"/>
      <c r="P53"/>
      <c r="Q53"/>
      <c r="R53"/>
      <c r="S53"/>
      <c r="T53"/>
      <c r="U53"/>
      <c r="V53"/>
      <c r="W53"/>
      <c r="X53"/>
      <c r="Y53"/>
      <c r="Z53"/>
      <c r="AA53"/>
      <c r="AB53"/>
      <c r="AC53"/>
      <c r="AD53"/>
      <c r="AE53"/>
      <c r="AF53"/>
      <c r="AG53"/>
      <c r="AH53"/>
      <c r="AI53"/>
      <c r="AK53" s="2"/>
      <c r="AL53" s="2"/>
      <c r="AM53" s="12"/>
      <c r="AN53" s="12"/>
      <c r="AO53" s="12"/>
      <c r="AP53" s="59" t="s">
        <v>172</v>
      </c>
      <c r="AQ53" s="60">
        <v>49</v>
      </c>
      <c r="AR53" s="12"/>
      <c r="AS53" s="12"/>
      <c r="AT53" s="12"/>
      <c r="AW53" s="2"/>
      <c r="AX53" s="2"/>
      <c r="AY53"/>
      <c r="AZ53"/>
      <c r="BA53"/>
      <c r="BB53"/>
      <c r="BC53"/>
      <c r="BD53"/>
      <c r="BE53"/>
      <c r="BF53"/>
      <c r="BG53"/>
    </row>
    <row r="54" spans="1:59" ht="21" x14ac:dyDescent="0.15">
      <c r="A54" s="1" ph="1"/>
      <c r="B54"/>
      <c r="C54"/>
      <c r="D54"/>
      <c r="E54"/>
      <c r="F54"/>
      <c r="G54"/>
      <c r="H54"/>
      <c r="I54"/>
      <c r="J54"/>
      <c r="K54"/>
      <c r="L54"/>
      <c r="M54"/>
      <c r="N54"/>
      <c r="O54"/>
      <c r="P54"/>
      <c r="Q54"/>
      <c r="R54"/>
      <c r="S54"/>
      <c r="T54"/>
      <c r="U54"/>
      <c r="V54"/>
      <c r="W54"/>
      <c r="X54"/>
      <c r="Y54"/>
      <c r="Z54"/>
      <c r="AA54"/>
      <c r="AB54"/>
      <c r="AC54"/>
      <c r="AD54"/>
      <c r="AE54"/>
      <c r="AF54"/>
      <c r="AG54"/>
      <c r="AH54"/>
      <c r="AI54"/>
      <c r="AK54" s="2"/>
      <c r="AL54" s="2"/>
      <c r="AM54" s="12"/>
      <c r="AN54" s="12"/>
      <c r="AO54" s="12"/>
      <c r="AP54" s="62" t="s">
        <v>173</v>
      </c>
      <c r="AQ54" s="60">
        <v>50</v>
      </c>
      <c r="AR54" s="12"/>
      <c r="AS54" s="12"/>
      <c r="AT54" s="12"/>
      <c r="AW54" s="2"/>
      <c r="AX54" s="2"/>
      <c r="AY54"/>
      <c r="AZ54"/>
      <c r="BA54"/>
      <c r="BB54"/>
      <c r="BC54"/>
      <c r="BD54"/>
      <c r="BE54"/>
      <c r="BF54"/>
      <c r="BG54"/>
    </row>
    <row r="55" spans="1:59" ht="21" customHeight="1" x14ac:dyDescent="0.15">
      <c r="A55" s="1" ph="1"/>
      <c r="B55"/>
      <c r="C55"/>
      <c r="D55"/>
      <c r="E55"/>
      <c r="F55"/>
      <c r="G55"/>
      <c r="H55"/>
      <c r="I55"/>
      <c r="J55"/>
      <c r="K55"/>
      <c r="L55"/>
      <c r="M55"/>
      <c r="N55"/>
      <c r="O55"/>
      <c r="P55"/>
      <c r="Q55"/>
      <c r="R55"/>
      <c r="S55"/>
      <c r="T55"/>
      <c r="U55"/>
      <c r="V55"/>
      <c r="W55"/>
      <c r="X55"/>
      <c r="Y55"/>
      <c r="Z55"/>
      <c r="AA55"/>
      <c r="AB55"/>
      <c r="AC55"/>
      <c r="AD55"/>
      <c r="AE55"/>
      <c r="AF55"/>
      <c r="AG55"/>
      <c r="AH55"/>
      <c r="AI55"/>
      <c r="AK55" s="2"/>
      <c r="AL55" s="2"/>
      <c r="AM55" s="12"/>
      <c r="AN55" s="12"/>
      <c r="AO55" s="12"/>
      <c r="AP55" s="62" t="s">
        <v>174</v>
      </c>
      <c r="AQ55" s="60">
        <v>51</v>
      </c>
      <c r="AR55" s="12"/>
      <c r="AS55" s="12"/>
      <c r="AT55" s="12"/>
      <c r="AW55" s="2"/>
      <c r="AX55" s="2"/>
      <c r="AY55"/>
      <c r="AZ55"/>
      <c r="BA55"/>
      <c r="BB55"/>
      <c r="BC55"/>
      <c r="BD55"/>
      <c r="BE55"/>
      <c r="BF55"/>
      <c r="BG55"/>
    </row>
    <row r="56" spans="1:59" ht="21" customHeight="1" x14ac:dyDescent="0.15">
      <c r="A56" s="1" ph="1"/>
      <c r="AK56" s="2"/>
      <c r="AL56" s="2"/>
      <c r="AM56" s="12"/>
      <c r="AN56" s="12"/>
      <c r="AO56" s="12"/>
      <c r="AP56" s="62" t="s">
        <v>175</v>
      </c>
      <c r="AQ56" s="60">
        <v>52</v>
      </c>
      <c r="AR56" s="75"/>
      <c r="AS56" s="75"/>
      <c r="AT56" s="75"/>
    </row>
    <row r="57" spans="1:59" ht="21" customHeight="1" x14ac:dyDescent="0.15">
      <c r="A57" s="1" ph="1"/>
      <c r="AK57" s="2"/>
      <c r="AL57" s="2"/>
      <c r="AM57" s="12"/>
      <c r="AN57" s="12"/>
      <c r="AO57" s="12"/>
      <c r="AP57" s="62" t="s">
        <v>176</v>
      </c>
      <c r="AQ57" s="60">
        <v>53</v>
      </c>
      <c r="AR57" s="75"/>
      <c r="AS57" s="75"/>
      <c r="AT57" s="75"/>
    </row>
    <row r="58" spans="1:59" ht="21" customHeight="1" x14ac:dyDescent="0.15">
      <c r="A58" s="1" ph="1"/>
      <c r="AL58" s="2"/>
      <c r="AM58" s="2"/>
      <c r="AN58" s="12"/>
      <c r="AO58" s="75"/>
      <c r="AP58" s="76" t="s">
        <v>177</v>
      </c>
      <c r="AQ58" s="60">
        <v>54</v>
      </c>
      <c r="AR58" s="75"/>
      <c r="AS58" s="75"/>
      <c r="AT58" s="75"/>
    </row>
    <row r="59" spans="1:59" ht="21" customHeight="1" x14ac:dyDescent="0.45">
      <c r="AL59" s="2"/>
      <c r="AM59" s="2"/>
      <c r="AN59" s="12"/>
      <c r="AP59" s="77" t="s">
        <v>178</v>
      </c>
      <c r="AQ59" s="60">
        <v>55</v>
      </c>
    </row>
    <row r="60" spans="1:59" ht="21" customHeight="1" x14ac:dyDescent="0.45">
      <c r="AK60" s="2"/>
      <c r="AL60" s="2"/>
      <c r="AM60" s="12"/>
      <c r="AN60" s="12"/>
      <c r="AP60" s="62" t="s">
        <v>179</v>
      </c>
      <c r="AQ60" s="60">
        <v>56</v>
      </c>
    </row>
    <row r="61" spans="1:59" ht="21" customHeight="1" x14ac:dyDescent="0.45">
      <c r="AM61" s="75"/>
      <c r="AN61" s="12"/>
      <c r="AP61" s="62" t="s">
        <v>180</v>
      </c>
      <c r="AQ61" s="60">
        <v>57</v>
      </c>
    </row>
    <row r="62" spans="1:59" ht="21" customHeight="1" x14ac:dyDescent="0.45">
      <c r="AM62" s="75"/>
      <c r="AN62" s="75"/>
      <c r="AP62" s="78" t="s">
        <v>181</v>
      </c>
      <c r="AQ62" s="60">
        <v>58</v>
      </c>
    </row>
    <row r="63" spans="1:59" ht="21" customHeight="1" x14ac:dyDescent="0.45">
      <c r="AM63" s="75"/>
      <c r="AN63" s="75"/>
      <c r="AP63" s="79"/>
      <c r="AQ63" s="60"/>
    </row>
    <row r="64" spans="1:59" ht="21" customHeight="1" x14ac:dyDescent="0.45">
      <c r="AP64" s="80" t="s">
        <v>182</v>
      </c>
      <c r="AQ64" s="60">
        <v>61</v>
      </c>
    </row>
    <row r="65" spans="42:43" ht="21" customHeight="1" x14ac:dyDescent="0.45">
      <c r="AP65" s="59" t="s">
        <v>183</v>
      </c>
      <c r="AQ65" s="60">
        <v>62</v>
      </c>
    </row>
    <row r="66" spans="42:43" ht="21" customHeight="1" x14ac:dyDescent="0.45">
      <c r="AP66" s="81" t="s">
        <v>184</v>
      </c>
      <c r="AQ66" s="60">
        <v>63</v>
      </c>
    </row>
    <row r="67" spans="42:43" ht="21" customHeight="1" x14ac:dyDescent="0.45">
      <c r="AP67" s="80" t="s">
        <v>185</v>
      </c>
      <c r="AQ67" s="60">
        <v>64</v>
      </c>
    </row>
    <row r="68" spans="42:43" ht="21" customHeight="1" x14ac:dyDescent="0.45">
      <c r="AP68" s="76" t="s">
        <v>186</v>
      </c>
      <c r="AQ68" s="60">
        <v>65</v>
      </c>
    </row>
    <row r="69" spans="42:43" ht="21" customHeight="1" x14ac:dyDescent="0.45">
      <c r="AP69" s="82" t="s">
        <v>187</v>
      </c>
      <c r="AQ69" s="60">
        <v>66</v>
      </c>
    </row>
    <row r="70" spans="42:43" ht="21" customHeight="1" x14ac:dyDescent="0.45">
      <c r="AP70" s="80" t="s">
        <v>188</v>
      </c>
      <c r="AQ70" s="60">
        <v>67</v>
      </c>
    </row>
    <row r="71" spans="42:43" ht="21" customHeight="1" x14ac:dyDescent="0.45">
      <c r="AP71" s="83"/>
      <c r="AQ71" s="84"/>
    </row>
    <row r="72" spans="42:43" ht="21" customHeight="1" x14ac:dyDescent="0.45">
      <c r="AP72" s="83"/>
      <c r="AQ72" s="84"/>
    </row>
    <row r="73" spans="42:43" ht="21" customHeight="1" x14ac:dyDescent="0.45">
      <c r="AP73" s="83"/>
      <c r="AQ73" s="84"/>
    </row>
    <row r="74" spans="42:43" ht="21" customHeight="1" x14ac:dyDescent="0.45">
      <c r="AP74" s="83"/>
      <c r="AQ74" s="84"/>
    </row>
    <row r="75" spans="42:43" ht="21" customHeight="1" x14ac:dyDescent="0.45">
      <c r="AP75" s="85"/>
      <c r="AQ75" s="86"/>
    </row>
  </sheetData>
  <sheetProtection algorithmName="SHA-512" hashValue="TGUSAeWEdBt+MuI5Iq26Rs/n2rLqSJKMV5Zj6lHL5tg4HDwZFfVSWv7IZUvPh6EBcO87aEgAHrmWCRp1qT6fGQ==" saltValue="7BtROP57T+tCKxS4ijINcQ==" spinCount="100000" sheet="1" objects="1" scenarios="1"/>
  <customSheetViews>
    <customSheetView guid="{32292252-2145-43A0-8DA2-743209BD97E9}" showGridLines="0" showRowCol="0" fitToPage="1" hiddenColumns="1">
      <pane ySplit="7" topLeftCell="A8" activePane="bottomLeft" state="frozen"/>
      <selection pane="bottomLeft" activeCell="P9" sqref="P9"/>
      <pageMargins left="0" right="0" top="0" bottom="0" header="0" footer="0"/>
      <pageSetup paperSize="9" scale="79" fitToHeight="0" orientation="landscape" r:id="rId1"/>
    </customSheetView>
  </customSheetViews>
  <mergeCells count="73">
    <mergeCell ref="AN40:AO40"/>
    <mergeCell ref="AK43:AL43"/>
    <mergeCell ref="AM43:AN43"/>
    <mergeCell ref="AN33:AO33"/>
    <mergeCell ref="AN34:AO34"/>
    <mergeCell ref="AN35:AO35"/>
    <mergeCell ref="AN36:AO36"/>
    <mergeCell ref="AN37:AO38"/>
    <mergeCell ref="AK42:AL42"/>
    <mergeCell ref="AN10:AO11"/>
    <mergeCell ref="AN12:AO13"/>
    <mergeCell ref="AN14:AO14"/>
    <mergeCell ref="AN15:AO15"/>
    <mergeCell ref="AN16:AO16"/>
    <mergeCell ref="AN17:AO17"/>
    <mergeCell ref="AN18:AO18"/>
    <mergeCell ref="AN19:AO19"/>
    <mergeCell ref="AN20:AO20"/>
    <mergeCell ref="AN21:AO21"/>
    <mergeCell ref="AN22:AO22"/>
    <mergeCell ref="AN23:AO23"/>
    <mergeCell ref="AN24:AO24"/>
    <mergeCell ref="AK39:AL39"/>
    <mergeCell ref="AN25:AO25"/>
    <mergeCell ref="AN26:AO26"/>
    <mergeCell ref="AN27:AO27"/>
    <mergeCell ref="AN39:AO39"/>
    <mergeCell ref="AN28:AO28"/>
    <mergeCell ref="AN29:AO29"/>
    <mergeCell ref="AN30:AO30"/>
    <mergeCell ref="AN31:AO31"/>
    <mergeCell ref="AN32:AO32"/>
    <mergeCell ref="AY6:BG6"/>
    <mergeCell ref="J6:J7"/>
    <mergeCell ref="K6:K7"/>
    <mergeCell ref="L6:L7"/>
    <mergeCell ref="M6:M7"/>
    <mergeCell ref="T6:AB6"/>
    <mergeCell ref="AC6:AE6"/>
    <mergeCell ref="AF6:AG6"/>
    <mergeCell ref="AH6:AH7"/>
    <mergeCell ref="AI6:AI7"/>
    <mergeCell ref="AS6:AT6"/>
    <mergeCell ref="N6:R6"/>
    <mergeCell ref="U4:X4"/>
    <mergeCell ref="F1:AH1"/>
    <mergeCell ref="I6:I7"/>
    <mergeCell ref="U2:X2"/>
    <mergeCell ref="Y2:AI2"/>
    <mergeCell ref="U3:X3"/>
    <mergeCell ref="Y3:AI3"/>
    <mergeCell ref="Y4:AI4"/>
    <mergeCell ref="G2:R2"/>
    <mergeCell ref="F6:F7"/>
    <mergeCell ref="G6:G7"/>
    <mergeCell ref="H6:H7"/>
    <mergeCell ref="G3:R3"/>
    <mergeCell ref="AK9:AO9"/>
    <mergeCell ref="A1:E1"/>
    <mergeCell ref="AK40:AL40"/>
    <mergeCell ref="AK10:AK34"/>
    <mergeCell ref="AM10:AM11"/>
    <mergeCell ref="AM12:AM13"/>
    <mergeCell ref="AL21:AL26"/>
    <mergeCell ref="AL27:AL33"/>
    <mergeCell ref="AK35:AL36"/>
    <mergeCell ref="AK37:AL38"/>
    <mergeCell ref="AM37:AM38"/>
    <mergeCell ref="B2:E4"/>
    <mergeCell ref="B6:B7"/>
    <mergeCell ref="E6:E7"/>
    <mergeCell ref="G4:R4"/>
    <mergeCell ref="AK8:AL8"/>
  </mergeCells>
  <phoneticPr fontId="2"/>
  <conditionalFormatting sqref="AF7">
    <cfRule type="expression" dxfId="2" priority="1">
      <formula>$E7&lt;&gt;""</formula>
    </cfRule>
  </conditionalFormatting>
  <conditionalFormatting sqref="AC7">
    <cfRule type="expression" dxfId="1" priority="3">
      <formula>$E7&lt;&gt;""</formula>
    </cfRule>
  </conditionalFormatting>
  <conditionalFormatting sqref="AD7">
    <cfRule type="expression" dxfId="0" priority="2">
      <formula>$E7&lt;&gt;""</formula>
    </cfRule>
  </conditionalFormatting>
  <dataValidations count="20">
    <dataValidation errorStyle="warning" imeMode="off" allowBlank="1" error="複数チームのエントリーをするときは、チームごとにA,B, …を選んでください" sqref="S8:S47" xr:uid="{00000000-0002-0000-0000-000000000000}"/>
    <dataValidation type="list" imeMode="on" allowBlank="1" sqref="L8:L47" xr:uid="{00000000-0002-0000-0000-000001000000}">
      <formula1>$AP$7:$AP$75</formula1>
    </dataValidation>
    <dataValidation type="list" errorStyle="warning" imeMode="on" allowBlank="1" showErrorMessage="1" error="リストから選んでください" sqref="AC8:AC47 AF8:AF47" xr:uid="{00000000-0002-0000-0000-000002000000}">
      <formula1>"有,　,　"</formula1>
    </dataValidation>
    <dataValidation type="list" errorStyle="warning" allowBlank="1" showInputMessage="1" showErrorMessage="1" error="リストから選んでください" sqref="U8:AA47" xr:uid="{00000000-0002-0000-0000-000003000000}">
      <formula1>"○,　"</formula1>
    </dataValidation>
    <dataValidation type="list" errorStyle="warning" imeMode="on" allowBlank="1" showInputMessage="1" showErrorMessage="1" error="リストから選んでください" prompt="複数チームエントリーする場合は、チームごとにA,B,…で選んでください" sqref="R8:R47" xr:uid="{00000000-0002-0000-0000-000004000000}">
      <formula1>$AU$22:$AU$29</formula1>
    </dataValidation>
    <dataValidation type="list" errorStyle="warning" imeMode="on" allowBlank="1" showErrorMessage="1" error="リストから選んでください" sqref="N8:N47 P8:P47" xr:uid="{00000000-0002-0000-0000-000005000000}">
      <formula1>$AU$7:$AU$21</formula1>
    </dataValidation>
    <dataValidation type="list" errorStyle="warning" allowBlank="1" showErrorMessage="1" error="リストから選んでください" sqref="I8:I47" xr:uid="{00000000-0002-0000-0000-000006000000}">
      <formula1>$AS$7:$AS$37</formula1>
    </dataValidation>
    <dataValidation type="list" imeMode="off" allowBlank="1" sqref="Q8:Q47 O8:O47" xr:uid="{00000000-0002-0000-0000-000007000000}">
      <formula1>$AU$7:$AU$21</formula1>
    </dataValidation>
    <dataValidation imeMode="halfKatakana" allowBlank="1" sqref="F8:F47" xr:uid="{00000000-0002-0000-0000-000008000000}"/>
    <dataValidation type="whole" imeMode="off" operator="greaterThanOrEqual" allowBlank="1" sqref="H8:H47" xr:uid="{00000000-0002-0000-0000-000009000000}">
      <formula1>12</formula1>
    </dataValidation>
    <dataValidation imeMode="off" allowBlank="1" sqref="M8:M47 J8:J47 T7:T47 G3:R4 AY8:AY47 Y4 Y3:AI3" xr:uid="{00000000-0002-0000-0000-00000A000000}"/>
    <dataValidation imeMode="on" allowBlank="1" sqref="C8:D47" xr:uid="{00000000-0002-0000-0000-00000B000000}"/>
    <dataValidation type="list" errorStyle="warning" imeMode="on" allowBlank="1" showErrorMessage="1" error="リストから選んでください" sqref="AH8:AH47" xr:uid="{00000000-0002-0000-0000-00000C000000}">
      <formula1>"○,　"</formula1>
    </dataValidation>
    <dataValidation type="list" errorStyle="warning" imeMode="on" allowBlank="1" showErrorMessage="1" error="リストから選んでください" sqref="K8:K47" xr:uid="{00000000-0002-0000-0000-00000D000000}">
      <formula1>"１部,２部,少年,青年,壮年,　"</formula1>
    </dataValidation>
    <dataValidation type="list" errorStyle="warning" imeMode="on" allowBlank="1" showErrorMessage="1" error="リストから選んでください" sqref="G8:G47" xr:uid="{00000000-0002-0000-0000-00000E000000}">
      <formula1>"男子,女子,　"</formula1>
    </dataValidation>
    <dataValidation type="list" errorStyle="warning" imeMode="on" allowBlank="1" showErrorMessage="1" error="リストから選んでください" sqref="AD8:AD47" xr:uid="{00000000-0002-0000-0000-00000F000000}">
      <formula1>$AW$7:$AW$20</formula1>
    </dataValidation>
    <dataValidation type="list" errorStyle="warning" imeMode="on" allowBlank="1" showInputMessage="1" showErrorMessage="1" error="リストから選んでください" sqref="AG8:AG47" xr:uid="{00000000-0002-0000-0000-000010000000}">
      <formula1>"A,B,　"</formula1>
    </dataValidation>
    <dataValidation type="list" errorStyle="warning" imeMode="hiragana" allowBlank="1" showErrorMessage="1" error="リストから選んでください_x000a_リストにない場合は直接入力してください" sqref="G2:R2" xr:uid="{00000000-0002-0000-0000-000011000000}">
      <formula1>$AP$7:$AP$75</formula1>
    </dataValidation>
    <dataValidation imeMode="hiragana" allowBlank="1" sqref="Y2:AI2 E8:E47" xr:uid="{2A4E0993-AC91-4F08-949A-FDF37986DB4E}"/>
    <dataValidation imeMode="hiragana" allowBlank="1" showInputMessage="1" showErrorMessage="1" sqref="AE8:AE47 AB8:AB47 AI8:AI47" xr:uid="{3136880E-3BF8-4B92-BC91-60D97E8ECFF9}"/>
  </dataValidations>
  <pageMargins left="0" right="0" top="0" bottom="0" header="0" footer="0"/>
  <pageSetup paperSize="9" scale="83"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B1:V27"/>
  <sheetViews>
    <sheetView showGridLines="0" showRowColHeaders="0" zoomScaleNormal="100" zoomScaleSheetLayoutView="75" workbookViewId="0">
      <selection activeCell="B34" sqref="B34"/>
    </sheetView>
  </sheetViews>
  <sheetFormatPr defaultColWidth="9" defaultRowHeight="13.2" x14ac:dyDescent="0.45"/>
  <cols>
    <col min="1" max="1" width="1.09765625" style="142" customWidth="1"/>
    <col min="2" max="2" width="5.59765625" style="142" customWidth="1"/>
    <col min="3" max="3" width="10.796875" style="142" customWidth="1"/>
    <col min="4" max="13" width="5.19921875" style="142" customWidth="1"/>
    <col min="14" max="14" width="10.09765625" style="142" customWidth="1"/>
    <col min="15" max="16" width="5.09765625" style="142" customWidth="1"/>
    <col min="17" max="17" width="4.5" style="142" hidden="1" customWidth="1"/>
    <col min="18" max="18" width="4.8984375" style="142" hidden="1" customWidth="1"/>
    <col min="19" max="19" width="6.3984375" style="142" hidden="1" customWidth="1"/>
    <col min="20" max="20" width="1.09765625" style="142" customWidth="1"/>
    <col min="21" max="16384" width="9" style="142"/>
  </cols>
  <sheetData>
    <row r="1" spans="2:22" x14ac:dyDescent="0.45">
      <c r="B1" s="140" t="s">
        <v>190</v>
      </c>
      <c r="C1" s="141"/>
      <c r="D1" s="141"/>
      <c r="E1" s="141"/>
      <c r="F1" s="141"/>
      <c r="G1" s="141"/>
      <c r="H1" s="141"/>
      <c r="I1" s="141"/>
      <c r="J1" s="141"/>
      <c r="K1" s="141"/>
      <c r="L1" s="141"/>
      <c r="M1" s="141"/>
      <c r="N1" s="141"/>
      <c r="O1" s="141"/>
      <c r="P1" s="327"/>
      <c r="Q1" s="327"/>
      <c r="R1" s="327"/>
      <c r="S1" s="327"/>
      <c r="T1" s="327"/>
      <c r="U1" s="327"/>
      <c r="V1" s="327"/>
    </row>
    <row r="2" spans="2:22" ht="16.2" x14ac:dyDescent="0.45">
      <c r="B2" s="328" t="s">
        <v>345</v>
      </c>
      <c r="C2" s="328"/>
      <c r="D2" s="328"/>
      <c r="E2" s="328"/>
      <c r="F2" s="328"/>
      <c r="G2" s="328"/>
      <c r="H2" s="328"/>
      <c r="I2" s="328"/>
      <c r="J2" s="328"/>
      <c r="K2" s="328"/>
      <c r="L2" s="328"/>
      <c r="M2" s="328"/>
      <c r="N2" s="328"/>
      <c r="O2" s="328"/>
      <c r="P2" s="328"/>
      <c r="Q2" s="328"/>
      <c r="R2" s="328"/>
      <c r="S2" s="328"/>
    </row>
    <row r="3" spans="2:22" ht="9" customHeight="1" thickBot="1" x14ac:dyDescent="0.5">
      <c r="B3" s="143"/>
      <c r="C3" s="143"/>
      <c r="D3" s="143"/>
      <c r="E3" s="143"/>
      <c r="F3" s="143"/>
      <c r="G3" s="143"/>
      <c r="H3" s="143"/>
      <c r="I3" s="143"/>
      <c r="J3" s="143"/>
      <c r="K3" s="143"/>
      <c r="L3" s="143"/>
      <c r="M3" s="143"/>
      <c r="N3" s="143"/>
      <c r="O3" s="143"/>
      <c r="P3" s="143"/>
      <c r="Q3" s="143"/>
      <c r="R3" s="143"/>
      <c r="S3" s="143"/>
    </row>
    <row r="4" spans="2:22" ht="29.25" customHeight="1" thickBot="1" x14ac:dyDescent="0.5">
      <c r="B4" s="276" t="s">
        <v>231</v>
      </c>
      <c r="C4" s="329"/>
      <c r="D4" s="274" t="str">
        <f>IF(申込用紙!$G$2="","",申込用紙!$G$2)</f>
        <v/>
      </c>
      <c r="E4" s="275"/>
      <c r="F4" s="275"/>
      <c r="G4" s="275"/>
      <c r="H4" s="275"/>
      <c r="I4" s="275"/>
      <c r="J4" s="276" t="s">
        <v>3</v>
      </c>
      <c r="K4" s="277"/>
      <c r="L4" s="278" t="str">
        <f>IF(申込用紙!$G$3="","",申込用紙!$G$3)</f>
        <v/>
      </c>
      <c r="M4" s="275"/>
      <c r="N4" s="275"/>
      <c r="O4" s="275"/>
      <c r="P4" s="275"/>
      <c r="Q4" s="279"/>
      <c r="R4" s="148"/>
      <c r="S4" s="149"/>
      <c r="T4" s="144"/>
    </row>
    <row r="5" spans="2:22" ht="30" customHeight="1" thickBot="1" x14ac:dyDescent="0.5">
      <c r="B5" s="276" t="s">
        <v>230</v>
      </c>
      <c r="C5" s="277"/>
      <c r="D5" s="274" t="str">
        <f>IF(申込用紙!$Y$2="","",申込用紙!$Y$2)</f>
        <v/>
      </c>
      <c r="E5" s="275"/>
      <c r="F5" s="275"/>
      <c r="G5" s="275"/>
      <c r="H5" s="275"/>
      <c r="I5" s="275"/>
      <c r="J5" s="276" t="s">
        <v>334</v>
      </c>
      <c r="K5" s="277"/>
      <c r="L5" s="278" t="str">
        <f>IF(申込用紙!$G$4="","",申込用紙!$G$4)</f>
        <v/>
      </c>
      <c r="M5" s="275"/>
      <c r="N5" s="275"/>
      <c r="O5" s="275"/>
      <c r="P5" s="275"/>
      <c r="Q5" s="279"/>
      <c r="R5" s="150"/>
      <c r="S5" s="151"/>
      <c r="T5" s="144"/>
    </row>
    <row r="6" spans="2:22" ht="30" customHeight="1" thickBot="1" x14ac:dyDescent="0.5">
      <c r="B6" s="152"/>
      <c r="C6" s="152"/>
      <c r="D6" s="179"/>
      <c r="E6" s="179"/>
      <c r="F6" s="179"/>
      <c r="G6" s="179"/>
      <c r="H6" s="179"/>
      <c r="I6" s="179"/>
      <c r="J6" s="276" t="s">
        <v>232</v>
      </c>
      <c r="K6" s="277"/>
      <c r="L6" s="278" t="str">
        <f>IF(申込用紙!$Y$3="","",申込用紙!$Y$3)</f>
        <v>　　   　@</v>
      </c>
      <c r="M6" s="275"/>
      <c r="N6" s="275"/>
      <c r="O6" s="275"/>
      <c r="P6" s="279"/>
      <c r="Q6" s="148"/>
      <c r="R6" s="148"/>
      <c r="S6" s="149"/>
    </row>
    <row r="7" spans="2:22" ht="15" customHeight="1" thickBot="1" x14ac:dyDescent="0.5">
      <c r="B7" s="140"/>
      <c r="C7" s="152"/>
      <c r="D7" s="152"/>
      <c r="E7" s="152"/>
      <c r="F7" s="152"/>
      <c r="G7" s="152"/>
      <c r="H7" s="152"/>
      <c r="I7" s="152"/>
      <c r="J7" s="152"/>
      <c r="K7" s="152"/>
      <c r="L7" s="152"/>
      <c r="M7" s="152"/>
      <c r="N7" s="152"/>
      <c r="O7" s="152"/>
      <c r="P7" s="152"/>
      <c r="Q7" s="152"/>
      <c r="R7" s="152"/>
      <c r="S7" s="152"/>
    </row>
    <row r="8" spans="2:22" ht="30" customHeight="1" x14ac:dyDescent="0.45">
      <c r="B8" s="330" t="s">
        <v>191</v>
      </c>
      <c r="C8" s="294" t="s">
        <v>192</v>
      </c>
      <c r="D8" s="285" t="s">
        <v>193</v>
      </c>
      <c r="E8" s="285"/>
      <c r="F8" s="285" t="s">
        <v>194</v>
      </c>
      <c r="G8" s="285"/>
      <c r="H8" s="285" t="s">
        <v>195</v>
      </c>
      <c r="I8" s="285"/>
      <c r="J8" s="285" t="s">
        <v>229</v>
      </c>
      <c r="K8" s="285"/>
      <c r="L8" s="304" t="s">
        <v>196</v>
      </c>
      <c r="M8" s="305"/>
      <c r="N8" s="294" t="s">
        <v>197</v>
      </c>
      <c r="O8" s="296" t="s">
        <v>198</v>
      </c>
      <c r="P8" s="297"/>
      <c r="Q8" s="294" t="s">
        <v>197</v>
      </c>
      <c r="R8" s="300" t="s">
        <v>199</v>
      </c>
      <c r="S8" s="301"/>
    </row>
    <row r="9" spans="2:22" ht="30" customHeight="1" thickBot="1" x14ac:dyDescent="0.5">
      <c r="B9" s="331"/>
      <c r="C9" s="295"/>
      <c r="D9" s="286"/>
      <c r="E9" s="286"/>
      <c r="F9" s="286"/>
      <c r="G9" s="286"/>
      <c r="H9" s="286"/>
      <c r="I9" s="286"/>
      <c r="J9" s="286"/>
      <c r="K9" s="286"/>
      <c r="L9" s="306"/>
      <c r="M9" s="307"/>
      <c r="N9" s="295"/>
      <c r="O9" s="298"/>
      <c r="P9" s="299"/>
      <c r="Q9" s="295"/>
      <c r="R9" s="302"/>
      <c r="S9" s="303"/>
    </row>
    <row r="10" spans="2:22" ht="24.75" customHeight="1" thickTop="1" x14ac:dyDescent="0.45">
      <c r="B10" s="331"/>
      <c r="C10" s="333" t="s">
        <v>200</v>
      </c>
      <c r="D10" s="153" t="s">
        <v>201</v>
      </c>
      <c r="E10" s="153" t="s">
        <v>202</v>
      </c>
      <c r="F10" s="153" t="s">
        <v>201</v>
      </c>
      <c r="G10" s="153" t="s">
        <v>202</v>
      </c>
      <c r="H10" s="153" t="s">
        <v>201</v>
      </c>
      <c r="I10" s="153" t="s">
        <v>202</v>
      </c>
      <c r="J10" s="153" t="s">
        <v>201</v>
      </c>
      <c r="K10" s="153" t="s">
        <v>202</v>
      </c>
      <c r="L10" s="173" t="s">
        <v>201</v>
      </c>
      <c r="M10" s="168" t="s">
        <v>202</v>
      </c>
      <c r="N10" s="310" t="s">
        <v>203</v>
      </c>
      <c r="O10" s="167" t="s">
        <v>201</v>
      </c>
      <c r="P10" s="168" t="s">
        <v>202</v>
      </c>
      <c r="Q10" s="312"/>
      <c r="R10" s="154" t="s">
        <v>201</v>
      </c>
      <c r="S10" s="155" t="s">
        <v>202</v>
      </c>
      <c r="T10" s="141"/>
    </row>
    <row r="11" spans="2:22" ht="24.75" customHeight="1" x14ac:dyDescent="0.45">
      <c r="B11" s="331"/>
      <c r="C11" s="291"/>
      <c r="D11" s="156">
        <f>COUNTIFS(申込用紙!$J$8:$J$47,"肢",申込用紙!$G$8:$G$47,"男子",申込用紙!$K$8:$K$47,"１部")</f>
        <v>0</v>
      </c>
      <c r="E11" s="156">
        <f>COUNTIFS(申込用紙!$J$8:$J$47,"肢",申込用紙!$G$8:$G$47,"女子",申込用紙!$K$8:$K$47,"１部")</f>
        <v>0</v>
      </c>
      <c r="F11" s="156">
        <f>COUNTIFS(申込用紙!$J$8:$J$47,"視",申込用紙!$G$8:$G$47,"男子",申込用紙!$K$8:$K$47,"１部")</f>
        <v>0</v>
      </c>
      <c r="G11" s="156">
        <f>COUNTIFS(申込用紙!$J$8:$J$47,"視",申込用紙!$G$8:$G$47,"女子",申込用紙!$K$8:$K$47,"１部")</f>
        <v>0</v>
      </c>
      <c r="H11" s="156">
        <f>COUNTIFS(申込用紙!$J$8:$J$47,"聴",申込用紙!$G$8:$G$47,"男子",申込用紙!$K$8:$K$47,"１部")</f>
        <v>0</v>
      </c>
      <c r="I11" s="156">
        <f>COUNTIFS(申込用紙!$J$8:$J$47,"聴",申込用紙!$G$8:$G$47,"女子",申込用紙!$K$8:$K$47,"１部")</f>
        <v>0</v>
      </c>
      <c r="J11" s="156">
        <f>COUNTIFS(申込用紙!$J$8:$J$47,"内",申込用紙!$G$8:$G$47,"男子",申込用紙!$K$8:$K$47,"１部")</f>
        <v>0</v>
      </c>
      <c r="K11" s="156">
        <f>COUNTIFS(申込用紙!$J$8:$J$47,"内",申込用紙!$G$8:$G$47,"女子",申込用紙!$K$8:$K$47,"１部")</f>
        <v>0</v>
      </c>
      <c r="L11" s="174">
        <f>D11+F11+H11+J11</f>
        <v>0</v>
      </c>
      <c r="M11" s="170">
        <f>E11+G11+I11+K11</f>
        <v>0</v>
      </c>
      <c r="N11" s="311"/>
      <c r="O11" s="169">
        <f>COUNTIFS(申込用紙!$J$8:$J$47,"知",申込用紙!$G$8:$G$47,"男子",申込用紙!$K$8:$K$47,"少年")</f>
        <v>0</v>
      </c>
      <c r="P11" s="170">
        <f>COUNTIFS(申込用紙!$J$8:$J$47,"知",申込用紙!$G$8:$G$47,"女子",申込用紙!$K$8:$K$47,"少年")</f>
        <v>0</v>
      </c>
      <c r="Q11" s="313"/>
      <c r="R11" s="283">
        <f>COUNTIFS(申込用紙!$J$8:$J$47,"オープン",申込用紙!$G$8:$G$47,"男子")</f>
        <v>0</v>
      </c>
      <c r="S11" s="284">
        <f>COUNTIFS(申込用紙!$J$8:$J$47,"オープン",申込用紙!$G$8:$G$47,"女子")</f>
        <v>0</v>
      </c>
    </row>
    <row r="12" spans="2:22" ht="24.75" customHeight="1" x14ac:dyDescent="0.45">
      <c r="B12" s="331"/>
      <c r="C12" s="157" t="s">
        <v>204</v>
      </c>
      <c r="D12" s="287">
        <f>SUM(D11:E11)</f>
        <v>0</v>
      </c>
      <c r="E12" s="287"/>
      <c r="F12" s="287">
        <f>SUM(F11:G11)</f>
        <v>0</v>
      </c>
      <c r="G12" s="287"/>
      <c r="H12" s="287">
        <f>SUM(H11:I11)</f>
        <v>0</v>
      </c>
      <c r="I12" s="287"/>
      <c r="J12" s="287">
        <f>SUM(J11:K11)</f>
        <v>0</v>
      </c>
      <c r="K12" s="287"/>
      <c r="L12" s="324">
        <f>SUM(L11:M11)</f>
        <v>0</v>
      </c>
      <c r="M12" s="293"/>
      <c r="N12" s="158" t="s">
        <v>204</v>
      </c>
      <c r="O12" s="292">
        <f>SUM(O11:P11)</f>
        <v>0</v>
      </c>
      <c r="P12" s="293"/>
      <c r="Q12" s="314"/>
      <c r="R12" s="316"/>
      <c r="S12" s="318"/>
    </row>
    <row r="13" spans="2:22" ht="24.75" customHeight="1" x14ac:dyDescent="0.45">
      <c r="B13" s="331"/>
      <c r="C13" s="290" t="s">
        <v>205</v>
      </c>
      <c r="D13" s="153" t="s">
        <v>201</v>
      </c>
      <c r="E13" s="153" t="s">
        <v>202</v>
      </c>
      <c r="F13" s="153" t="s">
        <v>201</v>
      </c>
      <c r="G13" s="153" t="s">
        <v>202</v>
      </c>
      <c r="H13" s="153" t="s">
        <v>201</v>
      </c>
      <c r="I13" s="153" t="s">
        <v>202</v>
      </c>
      <c r="J13" s="153" t="s">
        <v>201</v>
      </c>
      <c r="K13" s="153" t="s">
        <v>202</v>
      </c>
      <c r="L13" s="173" t="s">
        <v>201</v>
      </c>
      <c r="M13" s="168" t="s">
        <v>202</v>
      </c>
      <c r="N13" s="325" t="s">
        <v>206</v>
      </c>
      <c r="O13" s="167" t="s">
        <v>201</v>
      </c>
      <c r="P13" s="168" t="s">
        <v>202</v>
      </c>
      <c r="Q13" s="314"/>
      <c r="R13" s="316"/>
      <c r="S13" s="318"/>
    </row>
    <row r="14" spans="2:22" ht="24.75" customHeight="1" x14ac:dyDescent="0.45">
      <c r="B14" s="331"/>
      <c r="C14" s="291"/>
      <c r="D14" s="156">
        <f>COUNTIFS(申込用紙!$J$8:$J$47,"肢",申込用紙!$G$8:$G$47,"男子",申込用紙!$K$8:$K$47,"２部")</f>
        <v>0</v>
      </c>
      <c r="E14" s="156">
        <f>COUNTIFS(申込用紙!$J$8:$J$47,"肢",申込用紙!$G$8:$G$47,"女子",申込用紙!$K$8:$K$47,"２部")</f>
        <v>0</v>
      </c>
      <c r="F14" s="156">
        <f>COUNTIFS(申込用紙!$J$8:$J$47,"視",申込用紙!$G$8:$G$47,"男子",申込用紙!$K$8:$K$47,"２部")</f>
        <v>0</v>
      </c>
      <c r="G14" s="156">
        <f>COUNTIFS(申込用紙!$J$8:$J$47,"視",申込用紙!$G$8:$G$47,"女子",申込用紙!$K$8:$K$47,"２部")</f>
        <v>0</v>
      </c>
      <c r="H14" s="156">
        <f>COUNTIFS(申込用紙!$J$8:$J$47,"聴",申込用紙!$G$8:$G$47,"男子",申込用紙!$K$8:$K$47,"２部")</f>
        <v>0</v>
      </c>
      <c r="I14" s="156">
        <f>COUNTIFS(申込用紙!$J$8:$J$47,"聴",申込用紙!$G$8:$G$47,"女子",申込用紙!$K$8:$K$47,"２部")</f>
        <v>0</v>
      </c>
      <c r="J14" s="156">
        <f>COUNTIFS(申込用紙!$J$8:$J$47,"内",申込用紙!$G$8:$G$47,"男子",申込用紙!$K$8:$K$47,"２部")</f>
        <v>0</v>
      </c>
      <c r="K14" s="156">
        <f>COUNTIFS(申込用紙!$J$8:$J$47,"内",申込用紙!$G$8:$G$47,"女子",申込用紙!$K$8:$K$47,"２部")</f>
        <v>0</v>
      </c>
      <c r="L14" s="174">
        <f>D14+F14+H14+J14</f>
        <v>0</v>
      </c>
      <c r="M14" s="170">
        <f>E14+G14+I14+K14</f>
        <v>0</v>
      </c>
      <c r="N14" s="326"/>
      <c r="O14" s="169">
        <f>COUNTIFS(申込用紙!$J$8:$J$47,"知",申込用紙!$G$8:$G$47,"男子",申込用紙!$K$8:$K$47,"青年")</f>
        <v>0</v>
      </c>
      <c r="P14" s="170">
        <f>COUNTIFS(申込用紙!$J$8:$J$47,"知",申込用紙!$G$8:$G$47,"女子",申込用紙!$K$8:$K$47,"青年")</f>
        <v>0</v>
      </c>
      <c r="Q14" s="314"/>
      <c r="R14" s="316"/>
      <c r="S14" s="318"/>
    </row>
    <row r="15" spans="2:22" ht="24.75" customHeight="1" x14ac:dyDescent="0.45">
      <c r="B15" s="331"/>
      <c r="C15" s="159" t="s">
        <v>207</v>
      </c>
      <c r="D15" s="287">
        <f>SUM(D14:E14)</f>
        <v>0</v>
      </c>
      <c r="E15" s="287"/>
      <c r="F15" s="287">
        <f>SUM(F14:G14)</f>
        <v>0</v>
      </c>
      <c r="G15" s="287"/>
      <c r="H15" s="287">
        <f>SUM(H14:I14)</f>
        <v>0</v>
      </c>
      <c r="I15" s="287"/>
      <c r="J15" s="287">
        <f>SUM(J14:K14)</f>
        <v>0</v>
      </c>
      <c r="K15" s="287"/>
      <c r="L15" s="324">
        <f>SUM(L14:M14)</f>
        <v>0</v>
      </c>
      <c r="M15" s="293"/>
      <c r="N15" s="157" t="s">
        <v>204</v>
      </c>
      <c r="O15" s="292">
        <f>SUM(O14:P14)</f>
        <v>0</v>
      </c>
      <c r="P15" s="293"/>
      <c r="Q15" s="314"/>
      <c r="R15" s="316"/>
      <c r="S15" s="318"/>
    </row>
    <row r="16" spans="2:22" ht="30" customHeight="1" x14ac:dyDescent="0.45">
      <c r="B16" s="331"/>
      <c r="C16" s="262"/>
      <c r="D16" s="263"/>
      <c r="E16" s="263"/>
      <c r="F16" s="263"/>
      <c r="G16" s="263"/>
      <c r="H16" s="263"/>
      <c r="I16" s="263"/>
      <c r="J16" s="263"/>
      <c r="K16" s="263"/>
      <c r="L16" s="268"/>
      <c r="M16" s="269"/>
      <c r="N16" s="290" t="s">
        <v>208</v>
      </c>
      <c r="O16" s="167" t="s">
        <v>201</v>
      </c>
      <c r="P16" s="168" t="s">
        <v>202</v>
      </c>
      <c r="Q16" s="314"/>
      <c r="R16" s="316"/>
      <c r="S16" s="318"/>
    </row>
    <row r="17" spans="2:20" ht="30" customHeight="1" x14ac:dyDescent="0.45">
      <c r="B17" s="331"/>
      <c r="C17" s="264"/>
      <c r="D17" s="265"/>
      <c r="E17" s="265"/>
      <c r="F17" s="265"/>
      <c r="G17" s="265"/>
      <c r="H17" s="265"/>
      <c r="I17" s="265"/>
      <c r="J17" s="265"/>
      <c r="K17" s="265"/>
      <c r="L17" s="270"/>
      <c r="M17" s="271"/>
      <c r="N17" s="291"/>
      <c r="O17" s="169">
        <f>COUNTIFS(申込用紙!$J$8:$J$47,"知",申込用紙!$G$8:$G$47,"男子",申込用紙!$K$8:$K$47,"壮年")</f>
        <v>0</v>
      </c>
      <c r="P17" s="170">
        <f>COUNTIFS(申込用紙!$J$8:$J$47,"知",申込用紙!$G$8:$G$47,"女子",申込用紙!$K$8:$K$47,"壮年")</f>
        <v>0</v>
      </c>
      <c r="Q17" s="314"/>
      <c r="R17" s="316"/>
      <c r="S17" s="318"/>
    </row>
    <row r="18" spans="2:20" ht="30" customHeight="1" x14ac:dyDescent="0.45">
      <c r="B18" s="331"/>
      <c r="C18" s="266"/>
      <c r="D18" s="267"/>
      <c r="E18" s="267"/>
      <c r="F18" s="267"/>
      <c r="G18" s="267"/>
      <c r="H18" s="267"/>
      <c r="I18" s="267"/>
      <c r="J18" s="267"/>
      <c r="K18" s="267"/>
      <c r="L18" s="272"/>
      <c r="M18" s="273"/>
      <c r="N18" s="160" t="s">
        <v>204</v>
      </c>
      <c r="O18" s="292">
        <f>SUM(O17:P17)</f>
        <v>0</v>
      </c>
      <c r="P18" s="293"/>
      <c r="Q18" s="315"/>
      <c r="R18" s="317"/>
      <c r="S18" s="319"/>
    </row>
    <row r="19" spans="2:20" ht="26.25" customHeight="1" x14ac:dyDescent="0.45">
      <c r="B19" s="331"/>
      <c r="C19" s="290" t="s">
        <v>209</v>
      </c>
      <c r="D19" s="153" t="s">
        <v>201</v>
      </c>
      <c r="E19" s="153" t="s">
        <v>202</v>
      </c>
      <c r="F19" s="153" t="s">
        <v>201</v>
      </c>
      <c r="G19" s="153" t="s">
        <v>202</v>
      </c>
      <c r="H19" s="153" t="s">
        <v>201</v>
      </c>
      <c r="I19" s="153" t="s">
        <v>202</v>
      </c>
      <c r="J19" s="161" t="s">
        <v>201</v>
      </c>
      <c r="K19" s="162" t="s">
        <v>202</v>
      </c>
      <c r="L19" s="175" t="s">
        <v>201</v>
      </c>
      <c r="M19" s="176" t="s">
        <v>202</v>
      </c>
      <c r="N19" s="290" t="s">
        <v>209</v>
      </c>
      <c r="O19" s="167" t="s">
        <v>201</v>
      </c>
      <c r="P19" s="168" t="s">
        <v>202</v>
      </c>
      <c r="Q19" s="290" t="s">
        <v>209</v>
      </c>
      <c r="R19" s="154" t="s">
        <v>201</v>
      </c>
      <c r="S19" s="155" t="s">
        <v>202</v>
      </c>
    </row>
    <row r="20" spans="2:20" ht="26.25" customHeight="1" x14ac:dyDescent="0.45">
      <c r="B20" s="331"/>
      <c r="C20" s="308"/>
      <c r="D20" s="163">
        <f>D11+D14</f>
        <v>0</v>
      </c>
      <c r="E20" s="163">
        <f t="shared" ref="E20:M20" si="0">E11+E14</f>
        <v>0</v>
      </c>
      <c r="F20" s="163">
        <f t="shared" si="0"/>
        <v>0</v>
      </c>
      <c r="G20" s="163">
        <f t="shared" si="0"/>
        <v>0</v>
      </c>
      <c r="H20" s="163">
        <f t="shared" ref="H20:I20" si="1">H11+H14</f>
        <v>0</v>
      </c>
      <c r="I20" s="163">
        <f t="shared" si="1"/>
        <v>0</v>
      </c>
      <c r="J20" s="163">
        <f t="shared" ref="J20:K20" si="2">J11+J14</f>
        <v>0</v>
      </c>
      <c r="K20" s="164">
        <f t="shared" si="2"/>
        <v>0</v>
      </c>
      <c r="L20" s="177">
        <f t="shared" si="0"/>
        <v>0</v>
      </c>
      <c r="M20" s="171">
        <f t="shared" si="0"/>
        <v>0</v>
      </c>
      <c r="N20" s="308"/>
      <c r="O20" s="171">
        <f>O11+O14+O17</f>
        <v>0</v>
      </c>
      <c r="P20" s="172">
        <f>P11+P14+P17</f>
        <v>0</v>
      </c>
      <c r="Q20" s="308"/>
      <c r="R20" s="165">
        <f>R11</f>
        <v>0</v>
      </c>
      <c r="S20" s="166">
        <f>S11</f>
        <v>0</v>
      </c>
    </row>
    <row r="21" spans="2:20" ht="26.25" customHeight="1" thickBot="1" x14ac:dyDescent="0.5">
      <c r="B21" s="331"/>
      <c r="C21" s="309"/>
      <c r="D21" s="288">
        <f>SUM(D20:E20)</f>
        <v>0</v>
      </c>
      <c r="E21" s="288"/>
      <c r="F21" s="288">
        <f>SUM(F20:G20)</f>
        <v>0</v>
      </c>
      <c r="G21" s="288"/>
      <c r="H21" s="288">
        <f>SUM(H20:I20)</f>
        <v>0</v>
      </c>
      <c r="I21" s="288"/>
      <c r="J21" s="288">
        <f>SUM(J20:K20)</f>
        <v>0</v>
      </c>
      <c r="K21" s="289"/>
      <c r="L21" s="320">
        <f>SUM(L20:M20)</f>
        <v>0</v>
      </c>
      <c r="M21" s="321"/>
      <c r="N21" s="309"/>
      <c r="O21" s="322">
        <f>SUM(O20:P20)</f>
        <v>0</v>
      </c>
      <c r="P21" s="323"/>
      <c r="Q21" s="309"/>
      <c r="R21" s="283">
        <f>SUM(R20:S20)</f>
        <v>0</v>
      </c>
      <c r="S21" s="284"/>
    </row>
    <row r="22" spans="2:20" ht="30" customHeight="1" thickTop="1" thickBot="1" x14ac:dyDescent="0.5">
      <c r="B22" s="332"/>
      <c r="C22" s="178" t="s">
        <v>210</v>
      </c>
      <c r="D22" s="334">
        <f>L21+O21</f>
        <v>0</v>
      </c>
      <c r="E22" s="335"/>
      <c r="F22" s="335"/>
      <c r="G22" s="335"/>
      <c r="H22" s="335"/>
      <c r="I22" s="335"/>
      <c r="J22" s="335"/>
      <c r="K22" s="335"/>
      <c r="L22" s="335"/>
      <c r="M22" s="335"/>
      <c r="N22" s="335"/>
      <c r="O22" s="335"/>
      <c r="P22" s="336"/>
      <c r="Q22" s="280"/>
      <c r="R22" s="281"/>
      <c r="S22" s="282"/>
      <c r="T22" s="144"/>
    </row>
    <row r="23" spans="2:20" ht="37.5" customHeight="1" x14ac:dyDescent="0.45">
      <c r="B23" s="180" t="s">
        <v>346</v>
      </c>
      <c r="C23" s="141"/>
      <c r="D23" s="141"/>
      <c r="E23" s="141"/>
      <c r="F23" s="141"/>
      <c r="G23" s="141"/>
      <c r="H23" s="141"/>
      <c r="I23" s="141"/>
      <c r="J23" s="141"/>
      <c r="K23" s="141"/>
      <c r="L23" s="141"/>
      <c r="M23" s="141"/>
      <c r="N23" s="141"/>
      <c r="O23" s="141"/>
      <c r="P23" s="141"/>
      <c r="Q23" s="141"/>
      <c r="R23" s="141"/>
      <c r="S23" s="141"/>
    </row>
    <row r="26" spans="2:20" ht="15.75" customHeight="1" x14ac:dyDescent="0.45">
      <c r="B26" s="145"/>
      <c r="C26" s="146"/>
      <c r="D26" s="145"/>
      <c r="E26" s="145"/>
      <c r="F26" s="145"/>
      <c r="G26" s="145"/>
      <c r="H26" s="145"/>
      <c r="I26" s="145"/>
      <c r="J26" s="145"/>
      <c r="K26" s="145"/>
      <c r="L26" s="145"/>
      <c r="M26" s="146"/>
      <c r="N26" s="147"/>
      <c r="O26" s="146"/>
    </row>
    <row r="27" spans="2:20" ht="52.5" customHeight="1" x14ac:dyDescent="0.45"/>
  </sheetData>
  <sheetProtection algorithmName="SHA-512" hashValue="FGojaMtP+LANnNagUqYY3f7rX+AFHq0/T2MWmu5k/W1LB6kOxZUgcod/TeZfxFmwtBnd1ouonYDdPiOVQyB4dg==" saltValue="sNLY8XJm0ftWuwLOBXZCkw==" spinCount="100000" sheet="1" objects="1" scenarios="1" formatCells="0" formatColumns="0" formatRows="0"/>
  <customSheetViews>
    <customSheetView guid="{32292252-2145-43A0-8DA2-743209BD97E9}" scale="112" showGridLines="0" hiddenColumns="1">
      <selection activeCell="L5" sqref="L5:Q5"/>
      <pageMargins left="0.62992125984251968" right="0.23622047244094491" top="0.74803149606299213" bottom="0.74803149606299213" header="0.31496062992125984" footer="0.31496062992125984"/>
      <pageSetup paperSize="9" scale="95" orientation="portrait" r:id="rId1"/>
    </customSheetView>
  </customSheetViews>
  <mergeCells count="58">
    <mergeCell ref="P1:V1"/>
    <mergeCell ref="B2:S2"/>
    <mergeCell ref="B4:C4"/>
    <mergeCell ref="B5:C5"/>
    <mergeCell ref="B8:B22"/>
    <mergeCell ref="C8:C9"/>
    <mergeCell ref="D8:E9"/>
    <mergeCell ref="F8:G9"/>
    <mergeCell ref="H8:I9"/>
    <mergeCell ref="F12:G12"/>
    <mergeCell ref="H12:I12"/>
    <mergeCell ref="C10:C11"/>
    <mergeCell ref="C13:C14"/>
    <mergeCell ref="C19:C21"/>
    <mergeCell ref="D22:P22"/>
    <mergeCell ref="D21:E21"/>
    <mergeCell ref="F21:G21"/>
    <mergeCell ref="H21:I21"/>
    <mergeCell ref="L21:M21"/>
    <mergeCell ref="O21:P21"/>
    <mergeCell ref="R8:S9"/>
    <mergeCell ref="L8:M9"/>
    <mergeCell ref="N19:N21"/>
    <mergeCell ref="Q19:Q21"/>
    <mergeCell ref="N10:N11"/>
    <mergeCell ref="Q10:Q18"/>
    <mergeCell ref="R11:R18"/>
    <mergeCell ref="S11:S18"/>
    <mergeCell ref="L12:M12"/>
    <mergeCell ref="N13:N14"/>
    <mergeCell ref="L15:M15"/>
    <mergeCell ref="Q22:S22"/>
    <mergeCell ref="D5:I5"/>
    <mergeCell ref="J5:K5"/>
    <mergeCell ref="L5:Q5"/>
    <mergeCell ref="R21:S21"/>
    <mergeCell ref="J8:K9"/>
    <mergeCell ref="J12:K12"/>
    <mergeCell ref="J15:K15"/>
    <mergeCell ref="J21:K21"/>
    <mergeCell ref="N16:N17"/>
    <mergeCell ref="O18:P18"/>
    <mergeCell ref="O12:P12"/>
    <mergeCell ref="O15:P15"/>
    <mergeCell ref="N8:N9"/>
    <mergeCell ref="O8:P9"/>
    <mergeCell ref="Q8:Q9"/>
    <mergeCell ref="C16:K18"/>
    <mergeCell ref="L16:M18"/>
    <mergeCell ref="D4:I4"/>
    <mergeCell ref="J4:K4"/>
    <mergeCell ref="J6:K6"/>
    <mergeCell ref="L4:Q4"/>
    <mergeCell ref="L6:P6"/>
    <mergeCell ref="D12:E12"/>
    <mergeCell ref="D15:E15"/>
    <mergeCell ref="F15:G15"/>
    <mergeCell ref="H15:I15"/>
  </mergeCells>
  <phoneticPr fontId="2"/>
  <printOptions horizontalCentered="1" verticalCentered="1"/>
  <pageMargins left="0.39370078740157483" right="0.39370078740157483" top="0.74803149606299213" bottom="0.74803149606299213" header="0.31496062992125984" footer="0.31496062992125984"/>
  <pageSetup paperSize="9" scale="95"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357282-AC12-4D68-BFCE-43A441F90477}">
  <sheetPr>
    <tabColor rgb="FF00B0F0"/>
  </sheetPr>
  <dimension ref="B1:V27"/>
  <sheetViews>
    <sheetView showGridLines="0" showRowColHeaders="0" zoomScaleNormal="100" zoomScaleSheetLayoutView="75" workbookViewId="0">
      <selection activeCell="D11" sqref="D11"/>
    </sheetView>
  </sheetViews>
  <sheetFormatPr defaultColWidth="9" defaultRowHeight="13.2" x14ac:dyDescent="0.45"/>
  <cols>
    <col min="1" max="1" width="1.09765625" style="142" customWidth="1"/>
    <col min="2" max="2" width="5.59765625" style="142" customWidth="1"/>
    <col min="3" max="3" width="10.796875" style="142" customWidth="1"/>
    <col min="4" max="13" width="5.19921875" style="142" customWidth="1"/>
    <col min="14" max="14" width="10.09765625" style="142" customWidth="1"/>
    <col min="15" max="16" width="5.09765625" style="142" customWidth="1"/>
    <col min="17" max="17" width="4.5" style="142" hidden="1" customWidth="1"/>
    <col min="18" max="18" width="4.8984375" style="142" hidden="1" customWidth="1"/>
    <col min="19" max="19" width="6.3984375" style="142" hidden="1" customWidth="1"/>
    <col min="20" max="20" width="1.09765625" style="142" customWidth="1"/>
    <col min="21" max="16384" width="9" style="142"/>
  </cols>
  <sheetData>
    <row r="1" spans="2:22" x14ac:dyDescent="0.45">
      <c r="B1" s="140" t="s">
        <v>190</v>
      </c>
      <c r="C1" s="141"/>
      <c r="D1" s="141"/>
      <c r="E1" s="141"/>
      <c r="F1" s="141"/>
      <c r="G1" s="141"/>
      <c r="H1" s="141"/>
      <c r="I1" s="141"/>
      <c r="J1" s="141"/>
      <c r="K1" s="141"/>
      <c r="L1" s="141"/>
      <c r="M1" s="141"/>
      <c r="N1" s="141"/>
      <c r="O1" s="141"/>
      <c r="P1" s="327"/>
      <c r="Q1" s="327"/>
      <c r="R1" s="327"/>
      <c r="S1" s="327"/>
      <c r="T1" s="327"/>
      <c r="U1" s="327"/>
      <c r="V1" s="327"/>
    </row>
    <row r="2" spans="2:22" ht="16.2" x14ac:dyDescent="0.45">
      <c r="B2" s="328" t="s">
        <v>345</v>
      </c>
      <c r="C2" s="328"/>
      <c r="D2" s="328"/>
      <c r="E2" s="328"/>
      <c r="F2" s="328"/>
      <c r="G2" s="328"/>
      <c r="H2" s="328"/>
      <c r="I2" s="328"/>
      <c r="J2" s="328"/>
      <c r="K2" s="328"/>
      <c r="L2" s="328"/>
      <c r="M2" s="328"/>
      <c r="N2" s="328"/>
      <c r="O2" s="328"/>
      <c r="P2" s="328"/>
      <c r="Q2" s="328"/>
      <c r="R2" s="328"/>
      <c r="S2" s="328"/>
    </row>
    <row r="3" spans="2:22" ht="9" customHeight="1" thickBot="1" x14ac:dyDescent="0.5">
      <c r="B3" s="143"/>
      <c r="C3" s="143"/>
      <c r="D3" s="143"/>
      <c r="E3" s="143"/>
      <c r="F3" s="143"/>
      <c r="G3" s="143"/>
      <c r="H3" s="143"/>
      <c r="I3" s="143"/>
      <c r="J3" s="143"/>
      <c r="K3" s="143"/>
      <c r="L3" s="143"/>
      <c r="M3" s="143"/>
      <c r="N3" s="143"/>
      <c r="O3" s="143"/>
      <c r="P3" s="143"/>
      <c r="Q3" s="143"/>
      <c r="R3" s="143"/>
      <c r="S3" s="143"/>
    </row>
    <row r="4" spans="2:22" ht="29.25" customHeight="1" thickBot="1" x14ac:dyDescent="0.5">
      <c r="B4" s="276" t="s">
        <v>231</v>
      </c>
      <c r="C4" s="329"/>
      <c r="D4" s="274"/>
      <c r="E4" s="275"/>
      <c r="F4" s="275"/>
      <c r="G4" s="275"/>
      <c r="H4" s="275"/>
      <c r="I4" s="275"/>
      <c r="J4" s="276" t="s">
        <v>3</v>
      </c>
      <c r="K4" s="277"/>
      <c r="L4" s="278"/>
      <c r="M4" s="275"/>
      <c r="N4" s="275"/>
      <c r="O4" s="275"/>
      <c r="P4" s="275"/>
      <c r="Q4" s="279"/>
      <c r="R4" s="148"/>
      <c r="S4" s="149"/>
      <c r="T4" s="144"/>
    </row>
    <row r="5" spans="2:22" ht="30" customHeight="1" thickBot="1" x14ac:dyDescent="0.5">
      <c r="B5" s="276" t="s">
        <v>230</v>
      </c>
      <c r="C5" s="277"/>
      <c r="D5" s="274"/>
      <c r="E5" s="275"/>
      <c r="F5" s="275"/>
      <c r="G5" s="275"/>
      <c r="H5" s="275"/>
      <c r="I5" s="275"/>
      <c r="J5" s="276" t="s">
        <v>334</v>
      </c>
      <c r="K5" s="277"/>
      <c r="L5" s="278"/>
      <c r="M5" s="275"/>
      <c r="N5" s="275"/>
      <c r="O5" s="275"/>
      <c r="P5" s="275"/>
      <c r="Q5" s="279"/>
      <c r="R5" s="150"/>
      <c r="S5" s="151"/>
      <c r="T5" s="144"/>
    </row>
    <row r="6" spans="2:22" ht="30" customHeight="1" thickBot="1" x14ac:dyDescent="0.5">
      <c r="B6" s="152"/>
      <c r="C6" s="152"/>
      <c r="D6" s="179"/>
      <c r="E6" s="179"/>
      <c r="F6" s="179"/>
      <c r="G6" s="179"/>
      <c r="H6" s="179"/>
      <c r="I6" s="179"/>
      <c r="J6" s="276" t="s">
        <v>232</v>
      </c>
      <c r="K6" s="277"/>
      <c r="L6" s="278"/>
      <c r="M6" s="275"/>
      <c r="N6" s="275"/>
      <c r="O6" s="275"/>
      <c r="P6" s="279"/>
      <c r="Q6" s="148"/>
      <c r="R6" s="148"/>
      <c r="S6" s="149"/>
    </row>
    <row r="7" spans="2:22" ht="15" customHeight="1" thickBot="1" x14ac:dyDescent="0.5">
      <c r="B7" s="140"/>
      <c r="C7" s="152"/>
      <c r="D7" s="152"/>
      <c r="E7" s="152"/>
      <c r="F7" s="152"/>
      <c r="G7" s="152"/>
      <c r="H7" s="152"/>
      <c r="I7" s="152"/>
      <c r="J7" s="152"/>
      <c r="K7" s="152"/>
      <c r="L7" s="152"/>
      <c r="M7" s="152"/>
      <c r="N7" s="152"/>
      <c r="O7" s="152"/>
      <c r="P7" s="152"/>
      <c r="Q7" s="152"/>
      <c r="R7" s="152"/>
      <c r="S7" s="152"/>
    </row>
    <row r="8" spans="2:22" ht="30" customHeight="1" x14ac:dyDescent="0.45">
      <c r="B8" s="330" t="s">
        <v>191</v>
      </c>
      <c r="C8" s="294" t="s">
        <v>192</v>
      </c>
      <c r="D8" s="285" t="s">
        <v>193</v>
      </c>
      <c r="E8" s="285"/>
      <c r="F8" s="285" t="s">
        <v>194</v>
      </c>
      <c r="G8" s="285"/>
      <c r="H8" s="285" t="s">
        <v>195</v>
      </c>
      <c r="I8" s="285"/>
      <c r="J8" s="285" t="s">
        <v>229</v>
      </c>
      <c r="K8" s="285"/>
      <c r="L8" s="304" t="s">
        <v>196</v>
      </c>
      <c r="M8" s="305"/>
      <c r="N8" s="294" t="s">
        <v>197</v>
      </c>
      <c r="O8" s="296" t="s">
        <v>198</v>
      </c>
      <c r="P8" s="297"/>
      <c r="Q8" s="294" t="s">
        <v>197</v>
      </c>
      <c r="R8" s="300" t="s">
        <v>199</v>
      </c>
      <c r="S8" s="301"/>
    </row>
    <row r="9" spans="2:22" ht="30" customHeight="1" thickBot="1" x14ac:dyDescent="0.5">
      <c r="B9" s="331"/>
      <c r="C9" s="295"/>
      <c r="D9" s="286"/>
      <c r="E9" s="286"/>
      <c r="F9" s="286"/>
      <c r="G9" s="286"/>
      <c r="H9" s="286"/>
      <c r="I9" s="286"/>
      <c r="J9" s="286"/>
      <c r="K9" s="286"/>
      <c r="L9" s="306"/>
      <c r="M9" s="307"/>
      <c r="N9" s="295"/>
      <c r="O9" s="298"/>
      <c r="P9" s="299"/>
      <c r="Q9" s="295"/>
      <c r="R9" s="302"/>
      <c r="S9" s="303"/>
    </row>
    <row r="10" spans="2:22" ht="24.75" customHeight="1" thickTop="1" x14ac:dyDescent="0.45">
      <c r="B10" s="331"/>
      <c r="C10" s="333" t="s">
        <v>200</v>
      </c>
      <c r="D10" s="153" t="s">
        <v>201</v>
      </c>
      <c r="E10" s="153" t="s">
        <v>202</v>
      </c>
      <c r="F10" s="153" t="s">
        <v>201</v>
      </c>
      <c r="G10" s="153" t="s">
        <v>202</v>
      </c>
      <c r="H10" s="153" t="s">
        <v>201</v>
      </c>
      <c r="I10" s="153" t="s">
        <v>202</v>
      </c>
      <c r="J10" s="153" t="s">
        <v>201</v>
      </c>
      <c r="K10" s="153" t="s">
        <v>202</v>
      </c>
      <c r="L10" s="173" t="s">
        <v>201</v>
      </c>
      <c r="M10" s="168" t="s">
        <v>202</v>
      </c>
      <c r="N10" s="310" t="s">
        <v>203</v>
      </c>
      <c r="O10" s="167" t="s">
        <v>201</v>
      </c>
      <c r="P10" s="168" t="s">
        <v>202</v>
      </c>
      <c r="Q10" s="312"/>
      <c r="R10" s="154" t="s">
        <v>201</v>
      </c>
      <c r="S10" s="155" t="s">
        <v>202</v>
      </c>
      <c r="T10" s="141"/>
    </row>
    <row r="11" spans="2:22" ht="24.75" customHeight="1" x14ac:dyDescent="0.45">
      <c r="B11" s="331"/>
      <c r="C11" s="291"/>
      <c r="D11" s="156"/>
      <c r="E11" s="156"/>
      <c r="F11" s="156"/>
      <c r="G11" s="156"/>
      <c r="H11" s="156"/>
      <c r="I11" s="156"/>
      <c r="J11" s="156"/>
      <c r="K11" s="156"/>
      <c r="L11" s="174"/>
      <c r="M11" s="170"/>
      <c r="N11" s="311"/>
      <c r="O11" s="169"/>
      <c r="P11" s="170"/>
      <c r="Q11" s="313"/>
      <c r="R11" s="283">
        <f>COUNTIFS(申込用紙!$J$8:$J$47,"オープン",申込用紙!$G$8:$G$47,"男子")</f>
        <v>0</v>
      </c>
      <c r="S11" s="284">
        <f>COUNTIFS(申込用紙!$J$8:$J$47,"オープン",申込用紙!$G$8:$G$47,"女子")</f>
        <v>0</v>
      </c>
    </row>
    <row r="12" spans="2:22" ht="24.75" customHeight="1" x14ac:dyDescent="0.45">
      <c r="B12" s="331"/>
      <c r="C12" s="157" t="s">
        <v>204</v>
      </c>
      <c r="D12" s="287"/>
      <c r="E12" s="287"/>
      <c r="F12" s="287"/>
      <c r="G12" s="287"/>
      <c r="H12" s="287"/>
      <c r="I12" s="287"/>
      <c r="J12" s="287"/>
      <c r="K12" s="287"/>
      <c r="L12" s="324"/>
      <c r="M12" s="293"/>
      <c r="N12" s="158" t="s">
        <v>204</v>
      </c>
      <c r="O12" s="292"/>
      <c r="P12" s="293"/>
      <c r="Q12" s="314"/>
      <c r="R12" s="316"/>
      <c r="S12" s="318"/>
    </row>
    <row r="13" spans="2:22" ht="24.75" customHeight="1" x14ac:dyDescent="0.45">
      <c r="B13" s="331"/>
      <c r="C13" s="290" t="s">
        <v>205</v>
      </c>
      <c r="D13" s="153" t="s">
        <v>201</v>
      </c>
      <c r="E13" s="153" t="s">
        <v>202</v>
      </c>
      <c r="F13" s="153" t="s">
        <v>201</v>
      </c>
      <c r="G13" s="153" t="s">
        <v>202</v>
      </c>
      <c r="H13" s="153" t="s">
        <v>201</v>
      </c>
      <c r="I13" s="153" t="s">
        <v>202</v>
      </c>
      <c r="J13" s="153" t="s">
        <v>201</v>
      </c>
      <c r="K13" s="153" t="s">
        <v>202</v>
      </c>
      <c r="L13" s="173" t="s">
        <v>201</v>
      </c>
      <c r="M13" s="168" t="s">
        <v>202</v>
      </c>
      <c r="N13" s="325" t="s">
        <v>206</v>
      </c>
      <c r="O13" s="167" t="s">
        <v>201</v>
      </c>
      <c r="P13" s="168" t="s">
        <v>202</v>
      </c>
      <c r="Q13" s="314"/>
      <c r="R13" s="316"/>
      <c r="S13" s="318"/>
    </row>
    <row r="14" spans="2:22" ht="24.75" customHeight="1" x14ac:dyDescent="0.45">
      <c r="B14" s="331"/>
      <c r="C14" s="291"/>
      <c r="D14" s="156"/>
      <c r="E14" s="156"/>
      <c r="F14" s="156"/>
      <c r="G14" s="156"/>
      <c r="H14" s="156"/>
      <c r="I14" s="156"/>
      <c r="J14" s="156"/>
      <c r="K14" s="156"/>
      <c r="L14" s="174"/>
      <c r="M14" s="170"/>
      <c r="N14" s="326"/>
      <c r="O14" s="169"/>
      <c r="P14" s="170"/>
      <c r="Q14" s="314"/>
      <c r="R14" s="316"/>
      <c r="S14" s="318"/>
    </row>
    <row r="15" spans="2:22" ht="24.75" customHeight="1" x14ac:dyDescent="0.45">
      <c r="B15" s="331"/>
      <c r="C15" s="159" t="s">
        <v>207</v>
      </c>
      <c r="D15" s="287"/>
      <c r="E15" s="287"/>
      <c r="F15" s="287"/>
      <c r="G15" s="287"/>
      <c r="H15" s="287"/>
      <c r="I15" s="287"/>
      <c r="J15" s="287"/>
      <c r="K15" s="287"/>
      <c r="L15" s="324"/>
      <c r="M15" s="293"/>
      <c r="N15" s="157" t="s">
        <v>204</v>
      </c>
      <c r="O15" s="292"/>
      <c r="P15" s="293"/>
      <c r="Q15" s="314"/>
      <c r="R15" s="316"/>
      <c r="S15" s="318"/>
    </row>
    <row r="16" spans="2:22" ht="30" customHeight="1" x14ac:dyDescent="0.45">
      <c r="B16" s="331"/>
      <c r="C16" s="262"/>
      <c r="D16" s="263"/>
      <c r="E16" s="263"/>
      <c r="F16" s="263"/>
      <c r="G16" s="263"/>
      <c r="H16" s="263"/>
      <c r="I16" s="263"/>
      <c r="J16" s="263"/>
      <c r="K16" s="263"/>
      <c r="L16" s="268"/>
      <c r="M16" s="269"/>
      <c r="N16" s="290" t="s">
        <v>208</v>
      </c>
      <c r="O16" s="167" t="s">
        <v>201</v>
      </c>
      <c r="P16" s="168" t="s">
        <v>202</v>
      </c>
      <c r="Q16" s="314"/>
      <c r="R16" s="316"/>
      <c r="S16" s="318"/>
    </row>
    <row r="17" spans="2:20" ht="30" customHeight="1" x14ac:dyDescent="0.45">
      <c r="B17" s="331"/>
      <c r="C17" s="264"/>
      <c r="D17" s="265"/>
      <c r="E17" s="265"/>
      <c r="F17" s="265"/>
      <c r="G17" s="265"/>
      <c r="H17" s="265"/>
      <c r="I17" s="265"/>
      <c r="J17" s="265"/>
      <c r="K17" s="265"/>
      <c r="L17" s="270"/>
      <c r="M17" s="271"/>
      <c r="N17" s="291"/>
      <c r="O17" s="169"/>
      <c r="P17" s="170"/>
      <c r="Q17" s="314"/>
      <c r="R17" s="316"/>
      <c r="S17" s="318"/>
    </row>
    <row r="18" spans="2:20" ht="30" customHeight="1" x14ac:dyDescent="0.45">
      <c r="B18" s="331"/>
      <c r="C18" s="266"/>
      <c r="D18" s="267"/>
      <c r="E18" s="267"/>
      <c r="F18" s="267"/>
      <c r="G18" s="267"/>
      <c r="H18" s="267"/>
      <c r="I18" s="267"/>
      <c r="J18" s="267"/>
      <c r="K18" s="267"/>
      <c r="L18" s="272"/>
      <c r="M18" s="273"/>
      <c r="N18" s="160" t="s">
        <v>204</v>
      </c>
      <c r="O18" s="292"/>
      <c r="P18" s="293"/>
      <c r="Q18" s="315"/>
      <c r="R18" s="317"/>
      <c r="S18" s="319"/>
    </row>
    <row r="19" spans="2:20" ht="26.25" customHeight="1" x14ac:dyDescent="0.45">
      <c r="B19" s="331"/>
      <c r="C19" s="290" t="s">
        <v>209</v>
      </c>
      <c r="D19" s="153" t="s">
        <v>201</v>
      </c>
      <c r="E19" s="153" t="s">
        <v>202</v>
      </c>
      <c r="F19" s="153" t="s">
        <v>201</v>
      </c>
      <c r="G19" s="153" t="s">
        <v>202</v>
      </c>
      <c r="H19" s="153" t="s">
        <v>201</v>
      </c>
      <c r="I19" s="153" t="s">
        <v>202</v>
      </c>
      <c r="J19" s="161" t="s">
        <v>201</v>
      </c>
      <c r="K19" s="162" t="s">
        <v>202</v>
      </c>
      <c r="L19" s="175" t="s">
        <v>201</v>
      </c>
      <c r="M19" s="176" t="s">
        <v>202</v>
      </c>
      <c r="N19" s="290" t="s">
        <v>209</v>
      </c>
      <c r="O19" s="167" t="s">
        <v>201</v>
      </c>
      <c r="P19" s="168" t="s">
        <v>202</v>
      </c>
      <c r="Q19" s="290" t="s">
        <v>209</v>
      </c>
      <c r="R19" s="154" t="s">
        <v>201</v>
      </c>
      <c r="S19" s="155" t="s">
        <v>202</v>
      </c>
    </row>
    <row r="20" spans="2:20" ht="26.25" customHeight="1" x14ac:dyDescent="0.45">
      <c r="B20" s="331"/>
      <c r="C20" s="308"/>
      <c r="D20" s="163"/>
      <c r="E20" s="163"/>
      <c r="F20" s="163"/>
      <c r="G20" s="163"/>
      <c r="H20" s="163"/>
      <c r="I20" s="163"/>
      <c r="J20" s="163"/>
      <c r="K20" s="164"/>
      <c r="L20" s="177"/>
      <c r="M20" s="171"/>
      <c r="N20" s="308"/>
      <c r="O20" s="171"/>
      <c r="P20" s="172"/>
      <c r="Q20" s="308"/>
      <c r="R20" s="165">
        <f>R11</f>
        <v>0</v>
      </c>
      <c r="S20" s="166">
        <f>S11</f>
        <v>0</v>
      </c>
    </row>
    <row r="21" spans="2:20" ht="26.25" customHeight="1" thickBot="1" x14ac:dyDescent="0.5">
      <c r="B21" s="331"/>
      <c r="C21" s="309"/>
      <c r="D21" s="288"/>
      <c r="E21" s="288"/>
      <c r="F21" s="288"/>
      <c r="G21" s="288"/>
      <c r="H21" s="288"/>
      <c r="I21" s="288"/>
      <c r="J21" s="288"/>
      <c r="K21" s="289"/>
      <c r="L21" s="320"/>
      <c r="M21" s="321"/>
      <c r="N21" s="309"/>
      <c r="O21" s="322"/>
      <c r="P21" s="323"/>
      <c r="Q21" s="309"/>
      <c r="R21" s="283">
        <f>SUM(R20:S20)</f>
        <v>0</v>
      </c>
      <c r="S21" s="284"/>
    </row>
    <row r="22" spans="2:20" ht="30" customHeight="1" thickTop="1" thickBot="1" x14ac:dyDescent="0.5">
      <c r="B22" s="332"/>
      <c r="C22" s="178" t="s">
        <v>210</v>
      </c>
      <c r="D22" s="334"/>
      <c r="E22" s="335"/>
      <c r="F22" s="335"/>
      <c r="G22" s="335"/>
      <c r="H22" s="335"/>
      <c r="I22" s="335"/>
      <c r="J22" s="335"/>
      <c r="K22" s="335"/>
      <c r="L22" s="335"/>
      <c r="M22" s="335"/>
      <c r="N22" s="335"/>
      <c r="O22" s="335"/>
      <c r="P22" s="336"/>
      <c r="Q22" s="280"/>
      <c r="R22" s="281"/>
      <c r="S22" s="282"/>
      <c r="T22" s="144"/>
    </row>
    <row r="23" spans="2:20" ht="37.5" customHeight="1" x14ac:dyDescent="0.45">
      <c r="B23" s="180" t="s">
        <v>347</v>
      </c>
      <c r="C23" s="141"/>
      <c r="D23" s="141"/>
      <c r="E23" s="141"/>
      <c r="F23" s="141"/>
      <c r="G23" s="141"/>
      <c r="H23" s="141"/>
      <c r="I23" s="141"/>
      <c r="J23" s="141"/>
      <c r="K23" s="141"/>
      <c r="L23" s="141"/>
      <c r="M23" s="141"/>
      <c r="N23" s="141"/>
      <c r="O23" s="141"/>
      <c r="P23" s="141"/>
      <c r="Q23" s="141"/>
      <c r="R23" s="141"/>
      <c r="S23" s="141"/>
    </row>
    <row r="26" spans="2:20" ht="15.75" customHeight="1" x14ac:dyDescent="0.45">
      <c r="B26" s="145"/>
      <c r="C26" s="146"/>
      <c r="D26" s="145"/>
      <c r="E26" s="145"/>
      <c r="F26" s="145"/>
      <c r="G26" s="145"/>
      <c r="H26" s="145"/>
      <c r="I26" s="145"/>
      <c r="J26" s="145"/>
      <c r="K26" s="145"/>
      <c r="L26" s="145"/>
      <c r="M26" s="146"/>
      <c r="N26" s="147"/>
      <c r="O26" s="146"/>
    </row>
    <row r="27" spans="2:20" ht="52.5" customHeight="1" x14ac:dyDescent="0.45"/>
  </sheetData>
  <sheetProtection formatCells="0" formatColumns="0" formatRows="0"/>
  <mergeCells count="58">
    <mergeCell ref="P1:V1"/>
    <mergeCell ref="B2:S2"/>
    <mergeCell ref="B4:C4"/>
    <mergeCell ref="D4:I4"/>
    <mergeCell ref="J4:K4"/>
    <mergeCell ref="L4:Q4"/>
    <mergeCell ref="B5:C5"/>
    <mergeCell ref="D5:I5"/>
    <mergeCell ref="J5:K5"/>
    <mergeCell ref="L5:Q5"/>
    <mergeCell ref="J6:K6"/>
    <mergeCell ref="L6:P6"/>
    <mergeCell ref="J8:K9"/>
    <mergeCell ref="D12:E12"/>
    <mergeCell ref="F12:G12"/>
    <mergeCell ref="H12:I12"/>
    <mergeCell ref="J12:K12"/>
    <mergeCell ref="B8:B22"/>
    <mergeCell ref="C8:C9"/>
    <mergeCell ref="D8:E9"/>
    <mergeCell ref="F8:G9"/>
    <mergeCell ref="H8:I9"/>
    <mergeCell ref="C10:C11"/>
    <mergeCell ref="N10:N11"/>
    <mergeCell ref="Q10:Q18"/>
    <mergeCell ref="R11:R18"/>
    <mergeCell ref="S11:S18"/>
    <mergeCell ref="L8:M9"/>
    <mergeCell ref="N8:N9"/>
    <mergeCell ref="O8:P9"/>
    <mergeCell ref="Q8:Q9"/>
    <mergeCell ref="R8:S9"/>
    <mergeCell ref="L12:M12"/>
    <mergeCell ref="O12:P12"/>
    <mergeCell ref="C13:C14"/>
    <mergeCell ref="N13:N14"/>
    <mergeCell ref="D15:E15"/>
    <mergeCell ref="F15:G15"/>
    <mergeCell ref="H15:I15"/>
    <mergeCell ref="J15:K15"/>
    <mergeCell ref="L15:M15"/>
    <mergeCell ref="O15:P15"/>
    <mergeCell ref="C16:K18"/>
    <mergeCell ref="L16:M18"/>
    <mergeCell ref="N16:N17"/>
    <mergeCell ref="O18:P18"/>
    <mergeCell ref="C19:C21"/>
    <mergeCell ref="N19:N21"/>
    <mergeCell ref="R21:S21"/>
    <mergeCell ref="D22:P22"/>
    <mergeCell ref="Q22:S22"/>
    <mergeCell ref="Q19:Q21"/>
    <mergeCell ref="D21:E21"/>
    <mergeCell ref="F21:G21"/>
    <mergeCell ref="H21:I21"/>
    <mergeCell ref="J21:K21"/>
    <mergeCell ref="L21:M21"/>
    <mergeCell ref="O21:P21"/>
  </mergeCells>
  <phoneticPr fontId="2"/>
  <printOptions horizontalCentered="1" verticalCentered="1"/>
  <pageMargins left="0.39370078740157483" right="0.39370078740157483" top="0.74803149606299213" bottom="0.74803149606299213" header="0.31496062992125984" footer="0.31496062992125984"/>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V51"/>
  <sheetViews>
    <sheetView showGridLines="0" showRowColHeaders="0" zoomScaleNormal="100" workbookViewId="0">
      <selection activeCell="B35" sqref="B35"/>
    </sheetView>
  </sheetViews>
  <sheetFormatPr defaultColWidth="9" defaultRowHeight="13.2" x14ac:dyDescent="0.45"/>
  <cols>
    <col min="1" max="2" width="9" style="120"/>
    <col min="3" max="4" width="11.19921875" style="120" customWidth="1"/>
    <col min="5" max="15" width="9.19921875" style="120" customWidth="1"/>
    <col min="16" max="16384" width="9" style="120"/>
  </cols>
  <sheetData>
    <row r="1" spans="2:2" x14ac:dyDescent="0.45">
      <c r="B1" s="120" t="s">
        <v>306</v>
      </c>
    </row>
    <row r="10" spans="2:2" ht="16.5" customHeight="1" x14ac:dyDescent="0.45"/>
    <row r="11" spans="2:2" ht="16.5" customHeight="1" x14ac:dyDescent="0.45"/>
    <row r="12" spans="2:2" ht="16.5" customHeight="1" x14ac:dyDescent="0.45"/>
    <row r="13" spans="2:2" ht="16.5" customHeight="1" x14ac:dyDescent="0.45"/>
    <row r="14" spans="2:2" ht="16.5" customHeight="1" x14ac:dyDescent="0.45"/>
    <row r="15" spans="2:2" ht="16.5" customHeight="1" x14ac:dyDescent="0.45"/>
    <row r="16" spans="2:2" ht="16.5" customHeight="1" x14ac:dyDescent="0.45"/>
    <row r="17" spans="3:16" ht="16.5" customHeight="1" x14ac:dyDescent="0.45"/>
    <row r="18" spans="3:16" ht="16.5" customHeight="1" x14ac:dyDescent="0.45"/>
    <row r="19" spans="3:16" ht="16.5" customHeight="1" x14ac:dyDescent="0.45"/>
    <row r="20" spans="3:16" x14ac:dyDescent="0.45">
      <c r="E20" s="121"/>
      <c r="F20" s="120" t="s">
        <v>211</v>
      </c>
    </row>
    <row r="21" spans="3:16" ht="10.5" customHeight="1" x14ac:dyDescent="0.45"/>
    <row r="22" spans="3:16" x14ac:dyDescent="0.45">
      <c r="E22" s="122"/>
      <c r="F22" s="120" t="s">
        <v>212</v>
      </c>
    </row>
    <row r="23" spans="3:16" x14ac:dyDescent="0.45">
      <c r="E23" s="137" t="s">
        <v>213</v>
      </c>
      <c r="F23" s="138"/>
      <c r="G23" s="138"/>
      <c r="H23" s="138"/>
      <c r="I23" s="138"/>
      <c r="J23" s="138"/>
    </row>
    <row r="25" spans="3:16" ht="17.25" customHeight="1" x14ac:dyDescent="0.45">
      <c r="C25" s="123" t="s">
        <v>214</v>
      </c>
      <c r="D25" s="123"/>
    </row>
    <row r="26" spans="3:16" ht="17.25" customHeight="1" x14ac:dyDescent="0.45">
      <c r="C26" s="345" t="s">
        <v>215</v>
      </c>
      <c r="D26" s="346"/>
      <c r="E26" s="337" t="s">
        <v>344</v>
      </c>
      <c r="F26" s="338"/>
      <c r="G26" s="338"/>
      <c r="H26" s="338"/>
      <c r="I26" s="338"/>
      <c r="J26" s="338"/>
      <c r="K26" s="338"/>
      <c r="L26" s="338"/>
      <c r="M26" s="338"/>
      <c r="N26" s="338"/>
      <c r="O26" s="338"/>
      <c r="P26" s="124"/>
    </row>
    <row r="27" spans="3:16" ht="17.25" customHeight="1" x14ac:dyDescent="0.45">
      <c r="C27" s="343" t="s">
        <v>216</v>
      </c>
      <c r="D27" s="344"/>
      <c r="E27" s="337" t="s">
        <v>336</v>
      </c>
      <c r="F27" s="338"/>
      <c r="G27" s="338"/>
      <c r="H27" s="338"/>
      <c r="I27" s="338"/>
      <c r="J27" s="338"/>
      <c r="K27" s="338"/>
      <c r="L27" s="338"/>
      <c r="M27" s="338"/>
      <c r="N27" s="338"/>
      <c r="O27" s="339"/>
    </row>
    <row r="28" spans="3:16" ht="17.25" customHeight="1" x14ac:dyDescent="0.45">
      <c r="C28" s="343" t="s">
        <v>217</v>
      </c>
      <c r="D28" s="344"/>
      <c r="E28" s="337" t="s">
        <v>301</v>
      </c>
      <c r="F28" s="338"/>
      <c r="G28" s="338"/>
      <c r="H28" s="338"/>
      <c r="I28" s="338"/>
      <c r="J28" s="338"/>
      <c r="K28" s="338"/>
      <c r="L28" s="338"/>
      <c r="M28" s="338"/>
      <c r="N28" s="338"/>
      <c r="O28" s="339"/>
    </row>
    <row r="29" spans="3:16" ht="17.25" customHeight="1" x14ac:dyDescent="0.45">
      <c r="C29" s="343" t="s">
        <v>218</v>
      </c>
      <c r="D29" s="344"/>
      <c r="E29" s="337" t="s">
        <v>343</v>
      </c>
      <c r="F29" s="338"/>
      <c r="G29" s="338"/>
      <c r="H29" s="338"/>
      <c r="I29" s="338"/>
      <c r="J29" s="338"/>
      <c r="K29" s="338"/>
      <c r="L29" s="338"/>
      <c r="M29" s="338"/>
      <c r="N29" s="338"/>
      <c r="O29" s="339"/>
    </row>
    <row r="30" spans="3:16" ht="17.25" customHeight="1" x14ac:dyDescent="0.45">
      <c r="C30" s="343" t="s">
        <v>219</v>
      </c>
      <c r="D30" s="344"/>
      <c r="E30" s="337" t="s">
        <v>331</v>
      </c>
      <c r="F30" s="338"/>
      <c r="G30" s="338"/>
      <c r="H30" s="338"/>
      <c r="I30" s="338"/>
      <c r="J30" s="338"/>
      <c r="K30" s="338"/>
      <c r="L30" s="338"/>
      <c r="M30" s="338"/>
      <c r="N30" s="338"/>
      <c r="O30" s="339"/>
    </row>
    <row r="31" spans="3:16" ht="17.25" customHeight="1" x14ac:dyDescent="0.45">
      <c r="C31" s="343" t="s">
        <v>220</v>
      </c>
      <c r="D31" s="344"/>
      <c r="E31" s="337" t="s">
        <v>302</v>
      </c>
      <c r="F31" s="338"/>
      <c r="G31" s="338"/>
      <c r="H31" s="338"/>
      <c r="I31" s="338"/>
      <c r="J31" s="338"/>
      <c r="K31" s="338"/>
      <c r="L31" s="338"/>
      <c r="M31" s="338"/>
      <c r="N31" s="338"/>
      <c r="O31" s="339"/>
    </row>
    <row r="32" spans="3:16" ht="17.25" customHeight="1" x14ac:dyDescent="0.45">
      <c r="C32" s="343" t="s">
        <v>221</v>
      </c>
      <c r="D32" s="344"/>
      <c r="E32" s="337" t="s">
        <v>303</v>
      </c>
      <c r="F32" s="338"/>
      <c r="G32" s="338"/>
      <c r="H32" s="338"/>
      <c r="I32" s="338"/>
      <c r="J32" s="338"/>
      <c r="K32" s="338"/>
      <c r="L32" s="338"/>
      <c r="M32" s="338"/>
      <c r="N32" s="338"/>
      <c r="O32" s="339"/>
    </row>
    <row r="33" spans="3:22" ht="29.25" customHeight="1" x14ac:dyDescent="0.45">
      <c r="C33" s="343" t="s">
        <v>222</v>
      </c>
      <c r="D33" s="344"/>
      <c r="E33" s="345" t="s">
        <v>332</v>
      </c>
      <c r="F33" s="338"/>
      <c r="G33" s="338"/>
      <c r="H33" s="338"/>
      <c r="I33" s="338"/>
      <c r="J33" s="338"/>
      <c r="K33" s="338"/>
      <c r="L33" s="338"/>
      <c r="M33" s="338"/>
      <c r="N33" s="338"/>
      <c r="O33" s="339"/>
    </row>
    <row r="34" spans="3:22" ht="17.25" customHeight="1" x14ac:dyDescent="0.45">
      <c r="C34" s="343" t="s">
        <v>223</v>
      </c>
      <c r="D34" s="344"/>
      <c r="E34" s="337" t="s">
        <v>340</v>
      </c>
      <c r="F34" s="338"/>
      <c r="G34" s="338"/>
      <c r="H34" s="338"/>
      <c r="I34" s="338"/>
      <c r="J34" s="338"/>
      <c r="K34" s="338"/>
      <c r="L34" s="338"/>
      <c r="M34" s="338"/>
      <c r="N34" s="338"/>
      <c r="O34" s="339"/>
    </row>
    <row r="35" spans="3:22" ht="17.25" customHeight="1" x14ac:dyDescent="0.45">
      <c r="C35" s="343" t="s">
        <v>224</v>
      </c>
      <c r="D35" s="344"/>
      <c r="E35" s="337" t="s">
        <v>304</v>
      </c>
      <c r="F35" s="338"/>
      <c r="G35" s="338"/>
      <c r="H35" s="338"/>
      <c r="I35" s="338"/>
      <c r="J35" s="338"/>
      <c r="K35" s="338"/>
      <c r="L35" s="338"/>
      <c r="M35" s="338"/>
      <c r="N35" s="338"/>
      <c r="O35" s="339"/>
    </row>
    <row r="36" spans="3:22" ht="17.25" customHeight="1" x14ac:dyDescent="0.45">
      <c r="C36" s="343" t="s">
        <v>225</v>
      </c>
      <c r="D36" s="344"/>
      <c r="E36" s="337" t="s">
        <v>305</v>
      </c>
      <c r="F36" s="338"/>
      <c r="G36" s="338"/>
      <c r="H36" s="338"/>
      <c r="I36" s="338"/>
      <c r="J36" s="338"/>
      <c r="K36" s="338"/>
      <c r="L36" s="338"/>
      <c r="M36" s="338"/>
      <c r="N36" s="338"/>
      <c r="O36" s="339"/>
    </row>
    <row r="37" spans="3:22" ht="17.25" customHeight="1" x14ac:dyDescent="0.45">
      <c r="C37" s="343" t="s">
        <v>226</v>
      </c>
      <c r="D37" s="344"/>
      <c r="E37" s="337" t="s">
        <v>300</v>
      </c>
      <c r="F37" s="338"/>
      <c r="G37" s="338"/>
      <c r="H37" s="338"/>
      <c r="I37" s="338"/>
      <c r="J37" s="338"/>
      <c r="K37" s="338"/>
      <c r="L37" s="338"/>
      <c r="M37" s="338"/>
      <c r="N37" s="338"/>
      <c r="O37" s="339"/>
    </row>
    <row r="38" spans="3:22" ht="17.25" customHeight="1" x14ac:dyDescent="0.45">
      <c r="C38" s="343" t="s">
        <v>227</v>
      </c>
      <c r="D38" s="344"/>
      <c r="E38" s="337" t="s">
        <v>228</v>
      </c>
      <c r="F38" s="338"/>
      <c r="G38" s="338"/>
      <c r="H38" s="338"/>
      <c r="I38" s="338"/>
      <c r="J38" s="338"/>
      <c r="K38" s="338"/>
      <c r="L38" s="338"/>
      <c r="M38" s="338"/>
      <c r="N38" s="338"/>
      <c r="O38" s="339"/>
    </row>
    <row r="39" spans="3:22" ht="17.25" customHeight="1" x14ac:dyDescent="0.45">
      <c r="C39" s="120" t="s">
        <v>333</v>
      </c>
    </row>
    <row r="40" spans="3:22" ht="17.25" customHeight="1" x14ac:dyDescent="0.45">
      <c r="C40" s="120" t="s">
        <v>348</v>
      </c>
    </row>
    <row r="41" spans="3:22" ht="9.6" customHeight="1" x14ac:dyDescent="0.45"/>
    <row r="42" spans="3:22" ht="17.25" customHeight="1" x14ac:dyDescent="0.45">
      <c r="C42" s="125" t="s">
        <v>339</v>
      </c>
      <c r="D42" s="125"/>
      <c r="E42" s="92"/>
      <c r="F42" s="93"/>
      <c r="G42" s="92"/>
      <c r="H42" s="92"/>
      <c r="I42" s="92"/>
      <c r="J42" s="92"/>
      <c r="K42" s="92"/>
      <c r="L42" s="92"/>
      <c r="M42" s="93"/>
      <c r="N42" s="93"/>
      <c r="O42" s="94"/>
      <c r="P42" s="94"/>
      <c r="Q42" s="93"/>
      <c r="R42" s="126"/>
      <c r="S42" s="126"/>
      <c r="T42" s="126"/>
      <c r="U42" s="126"/>
      <c r="V42" s="126"/>
    </row>
    <row r="43" spans="3:22" ht="17.25" customHeight="1" x14ac:dyDescent="0.45">
      <c r="C43" s="127" t="s">
        <v>38</v>
      </c>
      <c r="D43" s="340" t="s">
        <v>285</v>
      </c>
      <c r="E43" s="341"/>
      <c r="F43" s="341"/>
      <c r="G43" s="341"/>
      <c r="H43" s="341"/>
      <c r="I43" s="341"/>
      <c r="J43" s="342"/>
      <c r="K43" s="107"/>
      <c r="L43" s="107"/>
      <c r="M43" s="90"/>
      <c r="N43" s="90"/>
      <c r="O43" s="91"/>
      <c r="P43" s="91"/>
      <c r="Q43" s="90"/>
      <c r="R43" s="126"/>
      <c r="S43" s="126"/>
      <c r="T43" s="126"/>
      <c r="U43" s="126"/>
      <c r="V43" s="126"/>
    </row>
    <row r="44" spans="3:22" ht="17.25" customHeight="1" x14ac:dyDescent="0.45">
      <c r="C44" s="127" t="s">
        <v>39</v>
      </c>
      <c r="D44" s="340" t="s">
        <v>286</v>
      </c>
      <c r="E44" s="341"/>
      <c r="F44" s="341"/>
      <c r="G44" s="341"/>
      <c r="H44" s="341"/>
      <c r="I44" s="341"/>
      <c r="J44" s="342"/>
      <c r="K44" s="107"/>
      <c r="L44" s="107"/>
      <c r="M44" s="90"/>
      <c r="N44" s="90"/>
      <c r="O44" s="91"/>
      <c r="P44" s="91"/>
      <c r="Q44" s="90"/>
      <c r="R44" s="126"/>
      <c r="S44" s="126"/>
      <c r="T44" s="126"/>
      <c r="U44" s="126"/>
      <c r="V44" s="126"/>
    </row>
    <row r="45" spans="3:22" ht="17.25" customHeight="1" x14ac:dyDescent="0.45">
      <c r="C45" s="127" t="s">
        <v>40</v>
      </c>
      <c r="D45" s="340" t="s">
        <v>287</v>
      </c>
      <c r="E45" s="341"/>
      <c r="F45" s="341"/>
      <c r="G45" s="341"/>
      <c r="H45" s="341"/>
      <c r="I45" s="341"/>
      <c r="J45" s="342"/>
      <c r="K45" s="107"/>
      <c r="L45" s="107"/>
      <c r="M45" s="90"/>
      <c r="N45" s="90"/>
      <c r="O45" s="91"/>
      <c r="P45" s="91"/>
      <c r="Q45" s="90"/>
      <c r="R45" s="126"/>
      <c r="S45" s="126"/>
      <c r="T45" s="126"/>
      <c r="U45" s="126"/>
      <c r="V45" s="126"/>
    </row>
    <row r="46" spans="3:22" ht="17.25" customHeight="1" x14ac:dyDescent="0.45">
      <c r="C46" s="128" t="s">
        <v>41</v>
      </c>
      <c r="D46" s="340" t="s">
        <v>288</v>
      </c>
      <c r="E46" s="341"/>
      <c r="F46" s="341"/>
      <c r="G46" s="341"/>
      <c r="H46" s="341"/>
      <c r="I46" s="341"/>
      <c r="J46" s="342"/>
      <c r="K46" s="107"/>
      <c r="L46" s="107"/>
      <c r="M46" s="90"/>
      <c r="N46" s="90"/>
      <c r="O46" s="91"/>
      <c r="P46" s="91"/>
      <c r="Q46" s="90"/>
      <c r="R46" s="126"/>
      <c r="S46" s="126"/>
      <c r="T46" s="126"/>
      <c r="U46" s="126"/>
      <c r="V46" s="126"/>
    </row>
    <row r="47" spans="3:22" ht="17.25" customHeight="1" x14ac:dyDescent="0.45">
      <c r="C47" s="127" t="s">
        <v>282</v>
      </c>
      <c r="D47" s="340" t="s">
        <v>289</v>
      </c>
      <c r="E47" s="341"/>
      <c r="F47" s="341"/>
      <c r="G47" s="341"/>
      <c r="H47" s="341"/>
      <c r="I47" s="341"/>
      <c r="J47" s="342"/>
      <c r="K47" s="107"/>
      <c r="L47" s="107"/>
    </row>
    <row r="48" spans="3:22" ht="17.25" customHeight="1" x14ac:dyDescent="0.45">
      <c r="C48" s="127" t="s">
        <v>283</v>
      </c>
      <c r="D48" s="340" t="s">
        <v>290</v>
      </c>
      <c r="E48" s="341"/>
      <c r="F48" s="341"/>
      <c r="G48" s="341"/>
      <c r="H48" s="341"/>
      <c r="I48" s="341"/>
      <c r="J48" s="342"/>
      <c r="K48" s="107"/>
      <c r="L48" s="107"/>
    </row>
    <row r="49" spans="3:12" ht="17.25" customHeight="1" x14ac:dyDescent="0.45">
      <c r="C49" s="127" t="s">
        <v>284</v>
      </c>
      <c r="D49" s="340" t="s">
        <v>291</v>
      </c>
      <c r="E49" s="341"/>
      <c r="F49" s="341"/>
      <c r="G49" s="341"/>
      <c r="H49" s="341"/>
      <c r="I49" s="341"/>
      <c r="J49" s="342"/>
      <c r="K49" s="107"/>
      <c r="L49" s="107"/>
    </row>
    <row r="50" spans="3:12" ht="16.8" customHeight="1" x14ac:dyDescent="0.45">
      <c r="C50" s="50" t="s">
        <v>342</v>
      </c>
      <c r="D50" s="337" t="s">
        <v>341</v>
      </c>
      <c r="E50" s="338"/>
      <c r="F50" s="338"/>
      <c r="G50" s="338"/>
      <c r="H50" s="338"/>
      <c r="I50" s="338"/>
      <c r="J50" s="339"/>
    </row>
    <row r="51" spans="3:12" ht="3.6" customHeight="1" x14ac:dyDescent="0.45"/>
  </sheetData>
  <sheetProtection algorithmName="SHA-512" hashValue="2l+MJCXpdiHxwu7g++242yoofbHiLDvtFUc1S7ZgP9CuyRtFIHzoixls8T06VZjRUuo0z+reCnm8U8n7f4YvCQ==" saltValue="NXaG5/ws42KqccXC58lNfQ==" spinCount="100000" sheet="1" objects="1" scenarios="1"/>
  <customSheetViews>
    <customSheetView guid="{32292252-2145-43A0-8DA2-743209BD97E9}" showGridLines="0" showRowCol="0">
      <selection activeCell="K21" sqref="K21"/>
      <pageMargins left="0.70866141732283472" right="0.70866141732283472" top="0.15748031496062992" bottom="0.15748031496062992" header="0.31496062992125984" footer="0.31496062992125984"/>
      <pageSetup paperSize="8" orientation="landscape" r:id="rId1"/>
    </customSheetView>
  </customSheetViews>
  <mergeCells count="34">
    <mergeCell ref="C28:D28"/>
    <mergeCell ref="C29:D29"/>
    <mergeCell ref="C30:D30"/>
    <mergeCell ref="D45:J45"/>
    <mergeCell ref="C35:D35"/>
    <mergeCell ref="E32:O32"/>
    <mergeCell ref="E33:O33"/>
    <mergeCell ref="E26:O26"/>
    <mergeCell ref="E27:O27"/>
    <mergeCell ref="E28:O28"/>
    <mergeCell ref="E29:O29"/>
    <mergeCell ref="E30:O30"/>
    <mergeCell ref="E31:O31"/>
    <mergeCell ref="C31:D31"/>
    <mergeCell ref="C32:D32"/>
    <mergeCell ref="C33:D33"/>
    <mergeCell ref="C34:D34"/>
    <mergeCell ref="C26:D26"/>
    <mergeCell ref="C27:D27"/>
    <mergeCell ref="D43:J43"/>
    <mergeCell ref="C36:D36"/>
    <mergeCell ref="C37:D37"/>
    <mergeCell ref="C38:D38"/>
    <mergeCell ref="D44:J44"/>
    <mergeCell ref="E34:O34"/>
    <mergeCell ref="E35:O35"/>
    <mergeCell ref="E36:O36"/>
    <mergeCell ref="E37:O37"/>
    <mergeCell ref="E38:O38"/>
    <mergeCell ref="D50:J50"/>
    <mergeCell ref="D46:J46"/>
    <mergeCell ref="D47:J47"/>
    <mergeCell ref="D48:J48"/>
    <mergeCell ref="D49:J49"/>
  </mergeCells>
  <phoneticPr fontId="2"/>
  <pageMargins left="0.70866141732283472" right="0.70866141732283472" top="0" bottom="0" header="0.31496062992125984" footer="0.31496062992125984"/>
  <pageSetup paperSize="8"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8">
    <tabColor rgb="FF7030A0"/>
    <pageSetUpPr fitToPage="1"/>
  </sheetPr>
  <dimension ref="B1:U38"/>
  <sheetViews>
    <sheetView showGridLines="0" showRowColHeaders="0" zoomScaleNormal="100" zoomScaleSheetLayoutView="100" workbookViewId="0">
      <selection activeCell="B33" sqref="B33:U33"/>
    </sheetView>
  </sheetViews>
  <sheetFormatPr defaultColWidth="9" defaultRowHeight="12" x14ac:dyDescent="0.45"/>
  <cols>
    <col min="1" max="1" width="1.19921875" style="110" customWidth="1"/>
    <col min="2" max="2" width="5.3984375" style="110" customWidth="1"/>
    <col min="3" max="3" width="4.19921875" style="110" customWidth="1"/>
    <col min="4" max="4" width="6.59765625" style="110" customWidth="1"/>
    <col min="5" max="5" width="5.8984375" style="110" customWidth="1"/>
    <col min="6" max="6" width="25.59765625" style="110" customWidth="1"/>
    <col min="7" max="21" width="3.69921875" style="110" customWidth="1"/>
    <col min="22" max="22" width="1" style="110" customWidth="1"/>
    <col min="23" max="33" width="9.09765625" style="110" customWidth="1"/>
    <col min="34" max="16384" width="9" style="110"/>
  </cols>
  <sheetData>
    <row r="1" spans="2:21" s="109" customFormat="1" ht="21" customHeight="1" x14ac:dyDescent="0.45">
      <c r="B1" s="347" t="s">
        <v>293</v>
      </c>
      <c r="C1" s="347"/>
      <c r="D1" s="347"/>
      <c r="E1" s="347"/>
      <c r="F1" s="347"/>
      <c r="G1" s="347"/>
      <c r="H1" s="347"/>
      <c r="I1" s="347"/>
      <c r="J1" s="347"/>
      <c r="K1" s="347"/>
      <c r="L1" s="347"/>
      <c r="M1" s="347"/>
      <c r="N1" s="347"/>
      <c r="O1" s="347"/>
      <c r="P1" s="347"/>
      <c r="Q1" s="347"/>
      <c r="R1" s="347"/>
      <c r="S1" s="347"/>
      <c r="T1" s="347"/>
      <c r="U1" s="347"/>
    </row>
    <row r="2" spans="2:21" ht="18.75" customHeight="1" x14ac:dyDescent="0.45">
      <c r="B2" s="366" t="s">
        <v>233</v>
      </c>
      <c r="C2" s="366"/>
      <c r="D2" s="366"/>
      <c r="E2" s="366"/>
      <c r="F2" s="366"/>
      <c r="L2" s="349" t="s">
        <v>299</v>
      </c>
      <c r="M2" s="349"/>
      <c r="N2" s="349"/>
      <c r="O2" s="349"/>
      <c r="P2" s="349"/>
      <c r="Q2" s="349"/>
      <c r="R2" s="349"/>
      <c r="S2" s="349"/>
      <c r="T2" s="349"/>
      <c r="U2" s="349"/>
    </row>
    <row r="3" spans="2:21" ht="14.25" customHeight="1" x14ac:dyDescent="0.45">
      <c r="B3" s="356" t="s">
        <v>241</v>
      </c>
      <c r="C3" s="356"/>
      <c r="D3" s="356"/>
      <c r="E3" s="356"/>
      <c r="F3" s="356"/>
      <c r="G3" s="356" t="s">
        <v>295</v>
      </c>
      <c r="H3" s="356"/>
      <c r="I3" s="356"/>
      <c r="J3" s="356"/>
      <c r="K3" s="356"/>
      <c r="L3" s="356"/>
      <c r="M3" s="356"/>
      <c r="N3" s="356"/>
      <c r="O3" s="356" t="s">
        <v>294</v>
      </c>
      <c r="P3" s="356"/>
      <c r="Q3" s="356"/>
      <c r="R3" s="356"/>
      <c r="S3" s="356" t="s">
        <v>292</v>
      </c>
      <c r="T3" s="356"/>
      <c r="U3" s="356"/>
    </row>
    <row r="4" spans="2:21" ht="92.25" customHeight="1" x14ac:dyDescent="0.45">
      <c r="B4" s="356"/>
      <c r="C4" s="356"/>
      <c r="D4" s="356"/>
      <c r="E4" s="356"/>
      <c r="F4" s="356"/>
      <c r="G4" s="111" t="s">
        <v>57</v>
      </c>
      <c r="H4" s="111" t="s">
        <v>61</v>
      </c>
      <c r="I4" s="111" t="s">
        <v>64</v>
      </c>
      <c r="J4" s="111" t="s">
        <v>67</v>
      </c>
      <c r="K4" s="111" t="s">
        <v>71</v>
      </c>
      <c r="L4" s="111" t="s">
        <v>76</v>
      </c>
      <c r="M4" s="111" t="s">
        <v>80</v>
      </c>
      <c r="N4" s="112" t="s">
        <v>240</v>
      </c>
      <c r="O4" s="111" t="s">
        <v>84</v>
      </c>
      <c r="P4" s="111" t="s">
        <v>236</v>
      </c>
      <c r="Q4" s="111" t="s">
        <v>59</v>
      </c>
      <c r="R4" s="111" t="s">
        <v>237</v>
      </c>
      <c r="S4" s="111" t="s">
        <v>102</v>
      </c>
      <c r="T4" s="112" t="s">
        <v>239</v>
      </c>
      <c r="U4" s="111" t="s">
        <v>238</v>
      </c>
    </row>
    <row r="5" spans="2:21" ht="27" customHeight="1" x14ac:dyDescent="0.45">
      <c r="B5" s="357" t="s">
        <v>53</v>
      </c>
      <c r="C5" s="357">
        <v>1</v>
      </c>
      <c r="D5" s="357" t="s">
        <v>54</v>
      </c>
      <c r="E5" s="108">
        <v>1</v>
      </c>
      <c r="F5" s="96" t="s">
        <v>296</v>
      </c>
      <c r="G5" s="116" t="s">
        <v>243</v>
      </c>
      <c r="H5" s="116" t="s">
        <v>244</v>
      </c>
      <c r="I5" s="117"/>
      <c r="J5" s="117"/>
      <c r="K5" s="118"/>
      <c r="L5" s="367" t="s">
        <v>258</v>
      </c>
      <c r="M5" s="118"/>
      <c r="N5" s="118"/>
      <c r="O5" s="118"/>
      <c r="P5" s="116" t="s">
        <v>261</v>
      </c>
      <c r="Q5" s="116" t="s">
        <v>262</v>
      </c>
      <c r="R5" s="116" t="s">
        <v>263</v>
      </c>
      <c r="S5" s="116" t="s">
        <v>264</v>
      </c>
      <c r="T5" s="116" t="s">
        <v>265</v>
      </c>
      <c r="U5" s="118"/>
    </row>
    <row r="6" spans="2:21" ht="27" customHeight="1" x14ac:dyDescent="0.45">
      <c r="B6" s="358"/>
      <c r="C6" s="358"/>
      <c r="D6" s="358"/>
      <c r="E6" s="108">
        <v>2</v>
      </c>
      <c r="F6" s="95" t="s">
        <v>242</v>
      </c>
      <c r="G6" s="116" t="s">
        <v>243</v>
      </c>
      <c r="H6" s="116" t="s">
        <v>244</v>
      </c>
      <c r="I6" s="117"/>
      <c r="J6" s="117"/>
      <c r="K6" s="118"/>
      <c r="L6" s="369"/>
      <c r="M6" s="118"/>
      <c r="N6" s="118"/>
      <c r="O6" s="116" t="s">
        <v>259</v>
      </c>
      <c r="P6" s="116" t="s">
        <v>261</v>
      </c>
      <c r="Q6" s="116" t="s">
        <v>262</v>
      </c>
      <c r="R6" s="118"/>
      <c r="S6" s="118"/>
      <c r="T6" s="118"/>
      <c r="U6" s="118"/>
    </row>
    <row r="7" spans="2:21" ht="27" customHeight="1" x14ac:dyDescent="0.45">
      <c r="B7" s="358"/>
      <c r="C7" s="358"/>
      <c r="D7" s="358"/>
      <c r="E7" s="108">
        <v>3</v>
      </c>
      <c r="F7" s="51" t="s">
        <v>307</v>
      </c>
      <c r="G7" s="116" t="s">
        <v>243</v>
      </c>
      <c r="H7" s="116" t="s">
        <v>244</v>
      </c>
      <c r="I7" s="117"/>
      <c r="J7" s="117"/>
      <c r="K7" s="118"/>
      <c r="L7" s="368"/>
      <c r="M7" s="118"/>
      <c r="N7" s="118"/>
      <c r="O7" s="116" t="s">
        <v>260</v>
      </c>
      <c r="P7" s="116" t="s">
        <v>261</v>
      </c>
      <c r="Q7" s="116" t="s">
        <v>262</v>
      </c>
      <c r="R7" s="118"/>
      <c r="S7" s="118"/>
      <c r="T7" s="118"/>
      <c r="U7" s="118"/>
    </row>
    <row r="8" spans="2:21" ht="27" customHeight="1" x14ac:dyDescent="0.45">
      <c r="B8" s="358"/>
      <c r="C8" s="358"/>
      <c r="D8" s="357" t="s">
        <v>73</v>
      </c>
      <c r="E8" s="108">
        <v>4</v>
      </c>
      <c r="F8" s="51" t="s">
        <v>308</v>
      </c>
      <c r="G8" s="116" t="s">
        <v>243</v>
      </c>
      <c r="H8" s="116" t="s">
        <v>244</v>
      </c>
      <c r="I8" s="117"/>
      <c r="J8" s="117"/>
      <c r="K8" s="118"/>
      <c r="L8" s="118"/>
      <c r="M8" s="118"/>
      <c r="N8" s="118"/>
      <c r="O8" s="118"/>
      <c r="P8" s="116" t="s">
        <v>261</v>
      </c>
      <c r="Q8" s="116" t="s">
        <v>262</v>
      </c>
      <c r="R8" s="116" t="s">
        <v>266</v>
      </c>
      <c r="S8" s="116" t="s">
        <v>256</v>
      </c>
      <c r="T8" s="116" t="s">
        <v>257</v>
      </c>
      <c r="U8" s="118"/>
    </row>
    <row r="9" spans="2:21" ht="27" customHeight="1" x14ac:dyDescent="0.45">
      <c r="B9" s="358"/>
      <c r="C9" s="358"/>
      <c r="D9" s="358"/>
      <c r="E9" s="108">
        <v>5</v>
      </c>
      <c r="F9" s="51" t="s">
        <v>309</v>
      </c>
      <c r="G9" s="116" t="s">
        <v>243</v>
      </c>
      <c r="H9" s="116" t="s">
        <v>244</v>
      </c>
      <c r="I9" s="117"/>
      <c r="J9" s="117"/>
      <c r="K9" s="118"/>
      <c r="L9" s="118"/>
      <c r="M9" s="118"/>
      <c r="N9" s="118"/>
      <c r="O9" s="118"/>
      <c r="P9" s="116" t="s">
        <v>261</v>
      </c>
      <c r="Q9" s="116" t="s">
        <v>262</v>
      </c>
      <c r="R9" s="116" t="s">
        <v>266</v>
      </c>
      <c r="S9" s="116" t="s">
        <v>256</v>
      </c>
      <c r="T9" s="116" t="s">
        <v>257</v>
      </c>
      <c r="U9" s="118"/>
    </row>
    <row r="10" spans="2:21" ht="27" customHeight="1" x14ac:dyDescent="0.45">
      <c r="B10" s="358"/>
      <c r="C10" s="358"/>
      <c r="D10" s="358"/>
      <c r="E10" s="108">
        <v>6</v>
      </c>
      <c r="F10" s="51" t="s">
        <v>82</v>
      </c>
      <c r="G10" s="116" t="s">
        <v>243</v>
      </c>
      <c r="H10" s="116" t="s">
        <v>244</v>
      </c>
      <c r="I10" s="117"/>
      <c r="J10" s="117"/>
      <c r="K10" s="118"/>
      <c r="L10" s="118"/>
      <c r="M10" s="118"/>
      <c r="N10" s="118"/>
      <c r="O10" s="118"/>
      <c r="P10" s="116" t="s">
        <v>261</v>
      </c>
      <c r="Q10" s="118"/>
      <c r="R10" s="116" t="s">
        <v>266</v>
      </c>
      <c r="S10" s="116" t="s">
        <v>256</v>
      </c>
      <c r="T10" s="116" t="s">
        <v>257</v>
      </c>
      <c r="U10" s="118"/>
    </row>
    <row r="11" spans="2:21" ht="27" customHeight="1" x14ac:dyDescent="0.45">
      <c r="B11" s="358"/>
      <c r="C11" s="358"/>
      <c r="D11" s="358"/>
      <c r="E11" s="108">
        <v>7</v>
      </c>
      <c r="F11" s="51" t="s">
        <v>311</v>
      </c>
      <c r="G11" s="116" t="s">
        <v>243</v>
      </c>
      <c r="H11" s="118"/>
      <c r="I11" s="117"/>
      <c r="J11" s="117"/>
      <c r="K11" s="118"/>
      <c r="L11" s="118"/>
      <c r="M11" s="118"/>
      <c r="N11" s="118"/>
      <c r="O11" s="118"/>
      <c r="P11" s="116" t="s">
        <v>261</v>
      </c>
      <c r="Q11" s="118"/>
      <c r="R11" s="116" t="s">
        <v>266</v>
      </c>
      <c r="S11" s="116" t="s">
        <v>256</v>
      </c>
      <c r="T11" s="116" t="s">
        <v>257</v>
      </c>
      <c r="U11" s="118"/>
    </row>
    <row r="12" spans="2:21" ht="27" customHeight="1" x14ac:dyDescent="0.45">
      <c r="B12" s="358"/>
      <c r="C12" s="358"/>
      <c r="D12" s="358"/>
      <c r="E12" s="108">
        <v>8</v>
      </c>
      <c r="F12" s="51" t="s">
        <v>310</v>
      </c>
      <c r="G12" s="118"/>
      <c r="H12" s="118"/>
      <c r="I12" s="117"/>
      <c r="J12" s="117"/>
      <c r="K12" s="118"/>
      <c r="L12" s="118"/>
      <c r="M12" s="118"/>
      <c r="N12" s="118"/>
      <c r="O12" s="118"/>
      <c r="P12" s="118"/>
      <c r="Q12" s="118"/>
      <c r="R12" s="116" t="s">
        <v>266</v>
      </c>
      <c r="S12" s="116" t="s">
        <v>256</v>
      </c>
      <c r="T12" s="116" t="s">
        <v>257</v>
      </c>
      <c r="U12" s="118"/>
    </row>
    <row r="13" spans="2:21" ht="27" customHeight="1" x14ac:dyDescent="0.45">
      <c r="B13" s="358"/>
      <c r="C13" s="359"/>
      <c r="D13" s="113" t="s">
        <v>94</v>
      </c>
      <c r="E13" s="108">
        <v>9</v>
      </c>
      <c r="F13" s="51" t="s">
        <v>94</v>
      </c>
      <c r="G13" s="116" t="s">
        <v>243</v>
      </c>
      <c r="H13" s="116" t="s">
        <v>244</v>
      </c>
      <c r="I13" s="117"/>
      <c r="J13" s="117"/>
      <c r="K13" s="118"/>
      <c r="L13" s="118"/>
      <c r="M13" s="118"/>
      <c r="N13" s="118"/>
      <c r="O13" s="118"/>
      <c r="P13" s="116" t="s">
        <v>270</v>
      </c>
      <c r="Q13" s="116" t="s">
        <v>271</v>
      </c>
      <c r="R13" s="116" t="s">
        <v>266</v>
      </c>
      <c r="S13" s="116" t="s">
        <v>256</v>
      </c>
      <c r="T13" s="116" t="s">
        <v>257</v>
      </c>
      <c r="U13" s="118"/>
    </row>
    <row r="14" spans="2:21" ht="27" customHeight="1" x14ac:dyDescent="0.45">
      <c r="B14" s="358"/>
      <c r="C14" s="357">
        <v>2</v>
      </c>
      <c r="D14" s="360" t="s">
        <v>234</v>
      </c>
      <c r="E14" s="108">
        <v>10</v>
      </c>
      <c r="F14" s="51" t="s">
        <v>99</v>
      </c>
      <c r="G14" s="116" t="s">
        <v>243</v>
      </c>
      <c r="H14" s="116" t="s">
        <v>244</v>
      </c>
      <c r="I14" s="117"/>
      <c r="J14" s="117"/>
      <c r="K14" s="118"/>
      <c r="L14" s="118"/>
      <c r="M14" s="116" t="s">
        <v>272</v>
      </c>
      <c r="N14" s="118"/>
      <c r="O14" s="118"/>
      <c r="P14" s="118"/>
      <c r="Q14" s="118"/>
      <c r="R14" s="118"/>
      <c r="S14" s="118"/>
      <c r="T14" s="118"/>
      <c r="U14" s="116" t="s">
        <v>267</v>
      </c>
    </row>
    <row r="15" spans="2:21" ht="27" customHeight="1" x14ac:dyDescent="0.45">
      <c r="B15" s="358"/>
      <c r="C15" s="358"/>
      <c r="D15" s="361"/>
      <c r="E15" s="108">
        <v>11</v>
      </c>
      <c r="F15" s="51" t="s">
        <v>104</v>
      </c>
      <c r="G15" s="118"/>
      <c r="H15" s="367" t="s">
        <v>245</v>
      </c>
      <c r="I15" s="367" t="s">
        <v>246</v>
      </c>
      <c r="J15" s="117"/>
      <c r="K15" s="367" t="s">
        <v>249</v>
      </c>
      <c r="L15" s="367" t="s">
        <v>273</v>
      </c>
      <c r="M15" s="116" t="s">
        <v>272</v>
      </c>
      <c r="N15" s="118"/>
      <c r="O15" s="118"/>
      <c r="P15" s="118"/>
      <c r="Q15" s="118"/>
      <c r="R15" s="118"/>
      <c r="S15" s="118"/>
      <c r="T15" s="118"/>
      <c r="U15" s="116" t="s">
        <v>267</v>
      </c>
    </row>
    <row r="16" spans="2:21" ht="27" customHeight="1" x14ac:dyDescent="0.45">
      <c r="B16" s="358"/>
      <c r="C16" s="358"/>
      <c r="D16" s="361"/>
      <c r="E16" s="108">
        <v>12</v>
      </c>
      <c r="F16" s="51" t="s">
        <v>108</v>
      </c>
      <c r="G16" s="118"/>
      <c r="H16" s="368"/>
      <c r="I16" s="368"/>
      <c r="J16" s="117"/>
      <c r="K16" s="368"/>
      <c r="L16" s="368"/>
      <c r="M16" s="116" t="s">
        <v>272</v>
      </c>
      <c r="N16" s="118"/>
      <c r="O16" s="118"/>
      <c r="P16" s="118"/>
      <c r="Q16" s="118"/>
      <c r="R16" s="116" t="s">
        <v>266</v>
      </c>
      <c r="S16" s="116" t="s">
        <v>256</v>
      </c>
      <c r="T16" s="116" t="s">
        <v>257</v>
      </c>
      <c r="U16" s="118"/>
    </row>
    <row r="17" spans="2:21" ht="27" customHeight="1" x14ac:dyDescent="0.45">
      <c r="B17" s="358"/>
      <c r="C17" s="358"/>
      <c r="D17" s="361"/>
      <c r="E17" s="108">
        <v>13</v>
      </c>
      <c r="F17" s="51" t="s">
        <v>111</v>
      </c>
      <c r="G17" s="118"/>
      <c r="H17" s="116" t="s">
        <v>244</v>
      </c>
      <c r="I17" s="119" t="s">
        <v>247</v>
      </c>
      <c r="J17" s="117"/>
      <c r="K17" s="116" t="s">
        <v>250</v>
      </c>
      <c r="L17" s="367" t="s">
        <v>274</v>
      </c>
      <c r="M17" s="118"/>
      <c r="N17" s="118"/>
      <c r="O17" s="118"/>
      <c r="P17" s="118"/>
      <c r="Q17" s="118"/>
      <c r="R17" s="116" t="s">
        <v>266</v>
      </c>
      <c r="S17" s="116" t="s">
        <v>256</v>
      </c>
      <c r="T17" s="116" t="s">
        <v>257</v>
      </c>
      <c r="U17" s="118"/>
    </row>
    <row r="18" spans="2:21" ht="27" customHeight="1" x14ac:dyDescent="0.45">
      <c r="B18" s="358"/>
      <c r="C18" s="358"/>
      <c r="D18" s="361"/>
      <c r="E18" s="108">
        <v>14</v>
      </c>
      <c r="F18" s="51" t="s">
        <v>114</v>
      </c>
      <c r="G18" s="118"/>
      <c r="H18" s="367" t="s">
        <v>245</v>
      </c>
      <c r="I18" s="367" t="s">
        <v>246</v>
      </c>
      <c r="J18" s="117"/>
      <c r="K18" s="367" t="s">
        <v>251</v>
      </c>
      <c r="L18" s="369"/>
      <c r="M18" s="118"/>
      <c r="N18" s="118"/>
      <c r="O18" s="118"/>
      <c r="P18" s="118"/>
      <c r="Q18" s="118"/>
      <c r="R18" s="116" t="s">
        <v>266</v>
      </c>
      <c r="S18" s="116" t="s">
        <v>256</v>
      </c>
      <c r="T18" s="116" t="s">
        <v>257</v>
      </c>
      <c r="U18" s="118"/>
    </row>
    <row r="19" spans="2:21" ht="27" customHeight="1" x14ac:dyDescent="0.45">
      <c r="B19" s="358"/>
      <c r="C19" s="359"/>
      <c r="D19" s="362"/>
      <c r="E19" s="108">
        <v>15</v>
      </c>
      <c r="F19" s="54" t="s">
        <v>277</v>
      </c>
      <c r="G19" s="118"/>
      <c r="H19" s="368"/>
      <c r="I19" s="368"/>
      <c r="J19" s="117"/>
      <c r="K19" s="368"/>
      <c r="L19" s="368"/>
      <c r="M19" s="118"/>
      <c r="N19" s="118"/>
      <c r="O19" s="118"/>
      <c r="P19" s="118" t="s">
        <v>269</v>
      </c>
      <c r="Q19" s="118" t="s">
        <v>268</v>
      </c>
      <c r="R19" s="116" t="s">
        <v>266</v>
      </c>
      <c r="S19" s="116" t="s">
        <v>256</v>
      </c>
      <c r="T19" s="116" t="s">
        <v>257</v>
      </c>
      <c r="U19" s="118"/>
    </row>
    <row r="20" spans="2:21" ht="27" customHeight="1" x14ac:dyDescent="0.45">
      <c r="B20" s="358"/>
      <c r="C20" s="357">
        <v>3</v>
      </c>
      <c r="D20" s="360" t="s">
        <v>297</v>
      </c>
      <c r="E20" s="108">
        <v>16</v>
      </c>
      <c r="F20" s="54" t="s">
        <v>312</v>
      </c>
      <c r="G20" s="116" t="s">
        <v>243</v>
      </c>
      <c r="H20" s="118"/>
      <c r="I20" s="117"/>
      <c r="J20" s="117"/>
      <c r="K20" s="118"/>
      <c r="L20" s="118"/>
      <c r="M20" s="116" t="s">
        <v>272</v>
      </c>
      <c r="N20" s="118"/>
      <c r="O20" s="118"/>
      <c r="P20" s="118"/>
      <c r="Q20" s="118"/>
      <c r="R20" s="118"/>
      <c r="S20" s="118"/>
      <c r="T20" s="118"/>
      <c r="U20" s="116" t="s">
        <v>267</v>
      </c>
    </row>
    <row r="21" spans="2:21" ht="27" customHeight="1" x14ac:dyDescent="0.45">
      <c r="B21" s="358"/>
      <c r="C21" s="358"/>
      <c r="D21" s="361"/>
      <c r="E21" s="108">
        <v>17</v>
      </c>
      <c r="F21" s="54" t="s">
        <v>125</v>
      </c>
      <c r="G21" s="116" t="s">
        <v>243</v>
      </c>
      <c r="H21" s="118"/>
      <c r="I21" s="117"/>
      <c r="J21" s="117"/>
      <c r="K21" s="118"/>
      <c r="L21" s="118"/>
      <c r="M21" s="116" t="s">
        <v>272</v>
      </c>
      <c r="N21" s="118"/>
      <c r="O21" s="118"/>
      <c r="P21" s="118"/>
      <c r="Q21" s="118"/>
      <c r="R21" s="118"/>
      <c r="S21" s="118"/>
      <c r="T21" s="118"/>
      <c r="U21" s="116" t="s">
        <v>267</v>
      </c>
    </row>
    <row r="22" spans="2:21" ht="27" customHeight="1" x14ac:dyDescent="0.45">
      <c r="B22" s="358"/>
      <c r="C22" s="358"/>
      <c r="D22" s="361"/>
      <c r="E22" s="108">
        <v>18</v>
      </c>
      <c r="F22" s="55" t="s">
        <v>313</v>
      </c>
      <c r="G22" s="116" t="s">
        <v>243</v>
      </c>
      <c r="H22" s="118"/>
      <c r="I22" s="117"/>
      <c r="J22" s="117"/>
      <c r="K22" s="118"/>
      <c r="L22" s="118"/>
      <c r="M22" s="116" t="s">
        <v>272</v>
      </c>
      <c r="N22" s="118"/>
      <c r="O22" s="118"/>
      <c r="P22" s="118"/>
      <c r="Q22" s="118"/>
      <c r="R22" s="118"/>
      <c r="S22" s="116" t="s">
        <v>256</v>
      </c>
      <c r="T22" s="116" t="s">
        <v>257</v>
      </c>
      <c r="U22" s="118"/>
    </row>
    <row r="23" spans="2:21" ht="27" customHeight="1" x14ac:dyDescent="0.45">
      <c r="B23" s="358"/>
      <c r="C23" s="358"/>
      <c r="D23" s="361"/>
      <c r="E23" s="108">
        <v>19</v>
      </c>
      <c r="F23" s="55" t="s">
        <v>314</v>
      </c>
      <c r="G23" s="116" t="s">
        <v>243</v>
      </c>
      <c r="H23" s="116" t="s">
        <v>244</v>
      </c>
      <c r="I23" s="116" t="s">
        <v>246</v>
      </c>
      <c r="J23" s="118"/>
      <c r="K23" s="116" t="s">
        <v>275</v>
      </c>
      <c r="L23" s="116" t="s">
        <v>274</v>
      </c>
      <c r="M23" s="116" t="s">
        <v>272</v>
      </c>
      <c r="N23" s="118"/>
      <c r="O23" s="118"/>
      <c r="P23" s="118"/>
      <c r="Q23" s="118"/>
      <c r="R23" s="116" t="s">
        <v>266</v>
      </c>
      <c r="S23" s="116" t="s">
        <v>256</v>
      </c>
      <c r="T23" s="116" t="s">
        <v>257</v>
      </c>
      <c r="U23" s="118"/>
    </row>
    <row r="24" spans="2:21" ht="27" customHeight="1" x14ac:dyDescent="0.45">
      <c r="B24" s="358"/>
      <c r="C24" s="358"/>
      <c r="D24" s="361"/>
      <c r="E24" s="108">
        <v>20</v>
      </c>
      <c r="F24" s="55" t="s">
        <v>134</v>
      </c>
      <c r="G24" s="118"/>
      <c r="H24" s="118"/>
      <c r="I24" s="118"/>
      <c r="J24" s="118"/>
      <c r="K24" s="118"/>
      <c r="L24" s="118"/>
      <c r="M24" s="118"/>
      <c r="N24" s="118"/>
      <c r="O24" s="118"/>
      <c r="P24" s="118"/>
      <c r="Q24" s="118"/>
      <c r="R24" s="116" t="s">
        <v>266</v>
      </c>
      <c r="S24" s="116" t="s">
        <v>256</v>
      </c>
      <c r="T24" s="116" t="s">
        <v>257</v>
      </c>
      <c r="U24" s="118"/>
    </row>
    <row r="25" spans="2:21" ht="27" customHeight="1" x14ac:dyDescent="0.45">
      <c r="B25" s="358"/>
      <c r="C25" s="358"/>
      <c r="D25" s="361"/>
      <c r="E25" s="108">
        <v>21</v>
      </c>
      <c r="F25" s="51" t="s">
        <v>136</v>
      </c>
      <c r="G25" s="116" t="s">
        <v>243</v>
      </c>
      <c r="H25" s="116" t="s">
        <v>244</v>
      </c>
      <c r="I25" s="116" t="s">
        <v>246</v>
      </c>
      <c r="J25" s="118"/>
      <c r="K25" s="118"/>
      <c r="L25" s="116" t="s">
        <v>274</v>
      </c>
      <c r="M25" s="118"/>
      <c r="N25" s="118"/>
      <c r="O25" s="118"/>
      <c r="P25" s="116" t="s">
        <v>254</v>
      </c>
      <c r="Q25" s="116" t="s">
        <v>255</v>
      </c>
      <c r="R25" s="116" t="s">
        <v>266</v>
      </c>
      <c r="S25" s="116" t="s">
        <v>256</v>
      </c>
      <c r="T25" s="116" t="s">
        <v>257</v>
      </c>
      <c r="U25" s="118"/>
    </row>
    <row r="26" spans="2:21" ht="27" customHeight="1" x14ac:dyDescent="0.45">
      <c r="B26" s="358"/>
      <c r="C26" s="359"/>
      <c r="D26" s="362"/>
      <c r="E26" s="108">
        <v>22</v>
      </c>
      <c r="F26" s="55" t="s">
        <v>138</v>
      </c>
      <c r="G26" s="116" t="s">
        <v>243</v>
      </c>
      <c r="H26" s="116" t="s">
        <v>244</v>
      </c>
      <c r="I26" s="116" t="s">
        <v>246</v>
      </c>
      <c r="J26" s="118"/>
      <c r="K26" s="118"/>
      <c r="L26" s="116" t="s">
        <v>274</v>
      </c>
      <c r="M26" s="118"/>
      <c r="N26" s="118"/>
      <c r="O26" s="118"/>
      <c r="P26" s="116" t="s">
        <v>254</v>
      </c>
      <c r="Q26" s="116" t="s">
        <v>255</v>
      </c>
      <c r="R26" s="116" t="s">
        <v>266</v>
      </c>
      <c r="S26" s="116" t="s">
        <v>256</v>
      </c>
      <c r="T26" s="116" t="s">
        <v>257</v>
      </c>
      <c r="U26" s="118"/>
    </row>
    <row r="27" spans="2:21" ht="27" customHeight="1" x14ac:dyDescent="0.45">
      <c r="B27" s="359"/>
      <c r="C27" s="113">
        <v>4</v>
      </c>
      <c r="D27" s="114"/>
      <c r="E27" s="108">
        <v>23</v>
      </c>
      <c r="F27" s="54" t="s">
        <v>315</v>
      </c>
      <c r="G27" s="118"/>
      <c r="H27" s="118"/>
      <c r="I27" s="118"/>
      <c r="J27" s="118"/>
      <c r="K27" s="118"/>
      <c r="L27" s="118"/>
      <c r="M27" s="116" t="s">
        <v>272</v>
      </c>
      <c r="N27" s="118"/>
      <c r="O27" s="118"/>
      <c r="P27" s="118"/>
      <c r="Q27" s="118"/>
      <c r="R27" s="118"/>
      <c r="S27" s="118"/>
      <c r="T27" s="118"/>
      <c r="U27" s="116" t="s">
        <v>267</v>
      </c>
    </row>
    <row r="28" spans="2:21" ht="27" customHeight="1" x14ac:dyDescent="0.45">
      <c r="B28" s="350" t="s">
        <v>142</v>
      </c>
      <c r="C28" s="351"/>
      <c r="D28" s="352"/>
      <c r="E28" s="108">
        <v>24</v>
      </c>
      <c r="F28" s="51" t="s">
        <v>143</v>
      </c>
      <c r="G28" s="116" t="s">
        <v>243</v>
      </c>
      <c r="H28" s="116" t="s">
        <v>244</v>
      </c>
      <c r="I28" s="116" t="s">
        <v>246</v>
      </c>
      <c r="J28" s="118"/>
      <c r="K28" s="116" t="s">
        <v>251</v>
      </c>
      <c r="L28" s="116" t="s">
        <v>274</v>
      </c>
      <c r="M28" s="118"/>
      <c r="N28" s="118"/>
      <c r="O28" s="118"/>
      <c r="P28" s="116" t="s">
        <v>254</v>
      </c>
      <c r="Q28" s="116" t="s">
        <v>255</v>
      </c>
      <c r="R28" s="116" t="s">
        <v>266</v>
      </c>
      <c r="S28" s="116" t="s">
        <v>256</v>
      </c>
      <c r="T28" s="116" t="s">
        <v>257</v>
      </c>
      <c r="U28" s="118"/>
    </row>
    <row r="29" spans="2:21" ht="27" customHeight="1" x14ac:dyDescent="0.45">
      <c r="B29" s="353"/>
      <c r="C29" s="354"/>
      <c r="D29" s="355"/>
      <c r="E29" s="108">
        <v>25</v>
      </c>
      <c r="F29" s="51" t="s">
        <v>146</v>
      </c>
      <c r="G29" s="116" t="s">
        <v>243</v>
      </c>
      <c r="H29" s="116" t="s">
        <v>244</v>
      </c>
      <c r="I29" s="116" t="s">
        <v>246</v>
      </c>
      <c r="J29" s="118"/>
      <c r="K29" s="116" t="s">
        <v>251</v>
      </c>
      <c r="L29" s="116" t="s">
        <v>274</v>
      </c>
      <c r="M29" s="118"/>
      <c r="N29" s="118"/>
      <c r="O29" s="116" t="s">
        <v>253</v>
      </c>
      <c r="P29" s="116" t="s">
        <v>254</v>
      </c>
      <c r="Q29" s="116" t="s">
        <v>255</v>
      </c>
      <c r="R29" s="116" t="s">
        <v>266</v>
      </c>
      <c r="S29" s="116" t="s">
        <v>256</v>
      </c>
      <c r="T29" s="116" t="s">
        <v>257</v>
      </c>
      <c r="U29" s="118"/>
    </row>
    <row r="30" spans="2:21" ht="42.75" customHeight="1" x14ac:dyDescent="0.45">
      <c r="B30" s="370" t="s">
        <v>235</v>
      </c>
      <c r="C30" s="371"/>
      <c r="D30" s="372"/>
      <c r="E30" s="108">
        <v>26</v>
      </c>
      <c r="F30" s="95" t="s">
        <v>150</v>
      </c>
      <c r="G30" s="116" t="s">
        <v>243</v>
      </c>
      <c r="H30" s="116" t="s">
        <v>244</v>
      </c>
      <c r="I30" s="116" t="s">
        <v>246</v>
      </c>
      <c r="J30" s="118"/>
      <c r="K30" s="116" t="s">
        <v>251</v>
      </c>
      <c r="L30" s="116" t="s">
        <v>274</v>
      </c>
      <c r="M30" s="118"/>
      <c r="N30" s="118"/>
      <c r="O30" s="116" t="s">
        <v>253</v>
      </c>
      <c r="P30" s="116" t="s">
        <v>254</v>
      </c>
      <c r="Q30" s="116" t="s">
        <v>255</v>
      </c>
      <c r="R30" s="116" t="s">
        <v>266</v>
      </c>
      <c r="S30" s="116" t="s">
        <v>256</v>
      </c>
      <c r="T30" s="116" t="s">
        <v>257</v>
      </c>
      <c r="U30" s="118"/>
    </row>
    <row r="31" spans="2:21" ht="27" customHeight="1" x14ac:dyDescent="0.45">
      <c r="B31" s="363" t="s">
        <v>154</v>
      </c>
      <c r="C31" s="364"/>
      <c r="D31" s="365"/>
      <c r="E31" s="108">
        <v>27</v>
      </c>
      <c r="F31" s="51" t="s">
        <v>154</v>
      </c>
      <c r="G31" s="116" t="s">
        <v>243</v>
      </c>
      <c r="H31" s="116" t="s">
        <v>244</v>
      </c>
      <c r="I31" s="116" t="s">
        <v>246</v>
      </c>
      <c r="J31" s="116" t="s">
        <v>248</v>
      </c>
      <c r="K31" s="116" t="s">
        <v>251</v>
      </c>
      <c r="L31" s="116" t="s">
        <v>274</v>
      </c>
      <c r="M31" s="118"/>
      <c r="N31" s="116" t="s">
        <v>252</v>
      </c>
      <c r="O31" s="116" t="s">
        <v>253</v>
      </c>
      <c r="P31" s="116" t="s">
        <v>254</v>
      </c>
      <c r="Q31" s="116" t="s">
        <v>255</v>
      </c>
      <c r="R31" s="118"/>
      <c r="S31" s="116" t="s">
        <v>256</v>
      </c>
      <c r="T31" s="116" t="s">
        <v>257</v>
      </c>
      <c r="U31" s="118"/>
    </row>
    <row r="32" spans="2:21" ht="27" customHeight="1" x14ac:dyDescent="0.45">
      <c r="B32" s="363" t="s">
        <v>298</v>
      </c>
      <c r="C32" s="364"/>
      <c r="D32" s="365"/>
      <c r="E32" s="108">
        <v>28</v>
      </c>
      <c r="F32" s="55" t="s">
        <v>157</v>
      </c>
      <c r="G32" s="116" t="s">
        <v>243</v>
      </c>
      <c r="H32" s="118"/>
      <c r="I32" s="118"/>
      <c r="J32" s="118"/>
      <c r="K32" s="118"/>
      <c r="L32" s="116" t="s">
        <v>274</v>
      </c>
      <c r="M32" s="118"/>
      <c r="N32" s="118"/>
      <c r="O32" s="118"/>
      <c r="P32" s="116" t="s">
        <v>254</v>
      </c>
      <c r="Q32" s="116" t="s">
        <v>255</v>
      </c>
      <c r="R32" s="118"/>
      <c r="S32" s="116" t="s">
        <v>256</v>
      </c>
      <c r="T32" s="116" t="s">
        <v>257</v>
      </c>
      <c r="U32" s="118"/>
    </row>
    <row r="33" spans="2:21" ht="133.5" customHeight="1" x14ac:dyDescent="0.45">
      <c r="B33" s="348" t="s">
        <v>338</v>
      </c>
      <c r="C33" s="348"/>
      <c r="D33" s="348"/>
      <c r="E33" s="348"/>
      <c r="F33" s="348"/>
      <c r="G33" s="348"/>
      <c r="H33" s="348"/>
      <c r="I33" s="348"/>
      <c r="J33" s="348"/>
      <c r="K33" s="348"/>
      <c r="L33" s="348"/>
      <c r="M33" s="348"/>
      <c r="N33" s="348"/>
      <c r="O33" s="348"/>
      <c r="P33" s="348"/>
      <c r="Q33" s="348"/>
      <c r="R33" s="348"/>
      <c r="S33" s="348"/>
      <c r="T33" s="348"/>
      <c r="U33" s="348"/>
    </row>
    <row r="34" spans="2:21" ht="15" customHeight="1" x14ac:dyDescent="0.45">
      <c r="B34" s="115"/>
      <c r="C34" s="115"/>
      <c r="D34" s="115"/>
      <c r="E34" s="115"/>
      <c r="F34" s="115"/>
      <c r="G34" s="115"/>
      <c r="H34" s="115"/>
      <c r="I34" s="115"/>
      <c r="J34" s="115"/>
      <c r="K34" s="115"/>
      <c r="L34" s="115"/>
      <c r="M34" s="115"/>
      <c r="N34" s="115"/>
      <c r="O34" s="115"/>
      <c r="P34" s="115"/>
      <c r="Q34" s="115"/>
      <c r="R34" s="115"/>
      <c r="S34" s="115"/>
      <c r="T34" s="115"/>
      <c r="U34" s="115"/>
    </row>
    <row r="35" spans="2:21" ht="15" customHeight="1" x14ac:dyDescent="0.45">
      <c r="B35" s="115"/>
      <c r="C35" s="115"/>
      <c r="D35" s="115"/>
      <c r="E35" s="115"/>
      <c r="F35" s="115"/>
      <c r="G35" s="115"/>
      <c r="H35" s="115"/>
      <c r="I35" s="115"/>
      <c r="J35" s="115"/>
      <c r="K35" s="115"/>
      <c r="L35" s="115"/>
      <c r="M35" s="115"/>
      <c r="N35" s="115"/>
      <c r="O35" s="115"/>
      <c r="P35" s="115"/>
      <c r="Q35" s="115"/>
      <c r="R35" s="115"/>
      <c r="S35" s="115"/>
      <c r="T35" s="115"/>
      <c r="U35" s="115"/>
    </row>
    <row r="36" spans="2:21" ht="15" customHeight="1" x14ac:dyDescent="0.45">
      <c r="B36" s="115"/>
      <c r="C36" s="115"/>
      <c r="D36" s="115"/>
      <c r="E36" s="115"/>
      <c r="F36" s="115"/>
      <c r="G36" s="115"/>
      <c r="H36" s="115"/>
      <c r="I36" s="115"/>
      <c r="J36" s="115"/>
      <c r="K36" s="115"/>
      <c r="L36" s="115"/>
      <c r="M36" s="115"/>
      <c r="N36" s="115"/>
      <c r="O36" s="115"/>
      <c r="P36" s="115"/>
      <c r="Q36" s="115"/>
      <c r="R36" s="115"/>
      <c r="S36" s="115"/>
      <c r="T36" s="115"/>
      <c r="U36" s="115"/>
    </row>
    <row r="37" spans="2:21" ht="15" customHeight="1" x14ac:dyDescent="0.45">
      <c r="B37" s="115"/>
      <c r="C37" s="115"/>
      <c r="D37" s="115"/>
      <c r="E37" s="115"/>
      <c r="F37" s="115"/>
      <c r="G37" s="115"/>
      <c r="H37" s="115"/>
      <c r="I37" s="115"/>
      <c r="J37" s="115"/>
      <c r="K37" s="115"/>
      <c r="L37" s="115"/>
      <c r="M37" s="115"/>
      <c r="N37" s="115"/>
      <c r="O37" s="115"/>
      <c r="P37" s="115"/>
      <c r="Q37" s="115"/>
      <c r="R37" s="115"/>
      <c r="S37" s="115"/>
      <c r="T37" s="115"/>
      <c r="U37" s="115"/>
    </row>
    <row r="38" spans="2:21" ht="15" customHeight="1" x14ac:dyDescent="0.45">
      <c r="B38" s="115"/>
      <c r="C38" s="115"/>
      <c r="D38" s="115"/>
      <c r="E38" s="115"/>
      <c r="F38" s="115"/>
      <c r="G38" s="115"/>
      <c r="H38" s="115"/>
      <c r="I38" s="115"/>
      <c r="J38" s="115"/>
      <c r="K38" s="115"/>
      <c r="L38" s="115"/>
      <c r="M38" s="115"/>
      <c r="N38" s="115"/>
      <c r="O38" s="115"/>
      <c r="P38" s="115"/>
      <c r="Q38" s="115"/>
      <c r="R38" s="115"/>
      <c r="S38" s="115"/>
      <c r="T38" s="115"/>
      <c r="U38" s="115"/>
    </row>
  </sheetData>
  <sheetProtection algorithmName="SHA-512" hashValue="Ug7Bz8N/bU36UxEDVTgGOddWeFEE0j6acvx19ADL8UPWQDElFSyB6DpLNae0iDAAHgH+ECqBIMrT1RoYpIkVbA==" saltValue="GiYCHmz+KBEr8kJAf0WsWw==" spinCount="100000" sheet="1" objects="1" scenarios="1"/>
  <customSheetViews>
    <customSheetView guid="{32292252-2145-43A0-8DA2-743209BD97E9}" scale="96" showGridLines="0" fitToPage="1">
      <selection activeCell="H7" sqref="H7"/>
      <pageMargins left="0" right="0" top="0" bottom="0" header="0" footer="0"/>
      <pageSetup paperSize="9" scale="80" orientation="portrait" r:id="rId1"/>
    </customSheetView>
  </customSheetViews>
  <mergeCells count="29">
    <mergeCell ref="L5:L7"/>
    <mergeCell ref="L15:L16"/>
    <mergeCell ref="L17:L19"/>
    <mergeCell ref="B31:D31"/>
    <mergeCell ref="C5:C13"/>
    <mergeCell ref="B30:D30"/>
    <mergeCell ref="K15:K16"/>
    <mergeCell ref="K18:K19"/>
    <mergeCell ref="B2:F2"/>
    <mergeCell ref="H15:H16"/>
    <mergeCell ref="I15:I16"/>
    <mergeCell ref="H18:H19"/>
    <mergeCell ref="I18:I19"/>
    <mergeCell ref="B1:U1"/>
    <mergeCell ref="B33:U33"/>
    <mergeCell ref="L2:U2"/>
    <mergeCell ref="B28:D29"/>
    <mergeCell ref="G3:N3"/>
    <mergeCell ref="O3:R3"/>
    <mergeCell ref="S3:U3"/>
    <mergeCell ref="B3:F4"/>
    <mergeCell ref="C14:C19"/>
    <mergeCell ref="C20:C26"/>
    <mergeCell ref="B5:B27"/>
    <mergeCell ref="D5:D7"/>
    <mergeCell ref="D8:D12"/>
    <mergeCell ref="D14:D19"/>
    <mergeCell ref="D20:D26"/>
    <mergeCell ref="B32:D32"/>
  </mergeCells>
  <phoneticPr fontId="2"/>
  <pageMargins left="0" right="0" top="0" bottom="0" header="0" footer="0"/>
  <pageSetup paperSize="9" scale="8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申込用紙</vt:lpstr>
      <vt:lpstr>総括表</vt:lpstr>
      <vt:lpstr>総括表 (入力)</vt:lpstr>
      <vt:lpstr>申込用紙記入方法</vt:lpstr>
      <vt:lpstr>出場可能種目一覧表</vt:lpstr>
      <vt:lpstr>申込用紙!Print_Area</vt:lpstr>
      <vt:lpstr>総括表!Print_Area</vt:lpstr>
      <vt:lpstr>'総括表 (入力)'!Print_Area</vt:lpstr>
      <vt:lpstr>種目＿陸上</vt:lpstr>
      <vt:lpstr>所属＿陸上</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H.Kodama</dc:creator>
  <cp:lastModifiedBy>ma Ko da</cp:lastModifiedBy>
  <cp:lastPrinted>2023-02-13T15:44:24Z</cp:lastPrinted>
  <dcterms:created xsi:type="dcterms:W3CDTF">2021-02-11T13:36:04Z</dcterms:created>
  <dcterms:modified xsi:type="dcterms:W3CDTF">2023-02-13T16:14:20Z</dcterms:modified>
</cp:coreProperties>
</file>