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Z:\➀R5年度\６競技会\03 フライングディスク競技\15 コダマシステム\"/>
    </mc:Choice>
  </mc:AlternateContent>
  <xr:revisionPtr revIDLastSave="0" documentId="13_ncr:1_{6974B8EF-5BCB-4DF7-B646-75A42F4892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記入方法" sheetId="6" r:id="rId1"/>
    <sheet name="申込用紙" sheetId="1" r:id="rId2"/>
    <sheet name="総括表" sheetId="5" r:id="rId3"/>
  </sheets>
  <externalReferences>
    <externalReference r:id="rId4"/>
  </externalReferences>
  <definedNames>
    <definedName name="_xlnm.Print_Area" localSheetId="1">申込用紙!$A$1:$Z$58</definedName>
    <definedName name="_xlnm.Print_Area" localSheetId="0">申込用紙記入方法!$A$1:$Q$46</definedName>
    <definedName name="_xlnm.Print_Area" localSheetId="2">総括表!$A$1:$T$25</definedName>
    <definedName name="種目＿FD">申込用紙!$AK$8:$AL$13</definedName>
    <definedName name="種目＿水泳">[1]水泳申込用紙!$AU$7:$AV$21</definedName>
    <definedName name="種目＿卓球">[1]卓球申込用紙!$AI$7:$AJ$27</definedName>
    <definedName name="種目＿陸上">[1]陸上申込用紙!$AV$7:$AW$28</definedName>
    <definedName name="所属">申込用紙!$AF$8:$AG$67</definedName>
    <definedName name="所属＿FD">#REF!</definedName>
    <definedName name="所属＿水泳">[1]水泳申込用紙!$AP$7:$AQ$75</definedName>
    <definedName name="所属＿卓球">[1]卓球申込用紙!$AF$7:$AG$75</definedName>
    <definedName name="所属＿陸上">[1]陸上申込用紙!$AQ$8:$AR$74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L53" i="1" s="1"/>
  <c r="K54" i="1"/>
  <c r="L54" i="1" s="1"/>
  <c r="K55" i="1"/>
  <c r="K56" i="1"/>
  <c r="K57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N53" i="1"/>
  <c r="P53" i="1"/>
  <c r="N54" i="1"/>
  <c r="P54" i="1"/>
  <c r="E6" i="5"/>
  <c r="M5" i="5"/>
  <c r="K12" i="5" l="1"/>
  <c r="P12" i="5"/>
  <c r="O12" i="5" l="1"/>
  <c r="J12" i="5" l="1"/>
  <c r="I12" i="5"/>
  <c r="H12" i="5"/>
  <c r="G12" i="5"/>
  <c r="F12" i="5"/>
  <c r="E12" i="5"/>
  <c r="D12" i="5"/>
  <c r="M7" i="5"/>
  <c r="M6" i="5"/>
  <c r="E5" i="5"/>
  <c r="O13" i="5"/>
  <c r="M12" i="5" l="1"/>
  <c r="L12" i="5"/>
  <c r="J13" i="5"/>
  <c r="H13" i="5"/>
  <c r="F13" i="5"/>
  <c r="D13" i="5"/>
  <c r="L13" i="5" l="1"/>
  <c r="D14" i="5" s="1"/>
  <c r="W8" i="1"/>
  <c r="AU55" i="1" l="1"/>
  <c r="AT55" i="1"/>
  <c r="AS55" i="1"/>
  <c r="AR55" i="1"/>
  <c r="AQ55" i="1"/>
  <c r="AP55" i="1"/>
  <c r="P57" i="1"/>
  <c r="N57" i="1"/>
  <c r="L57" i="1"/>
  <c r="AU54" i="1"/>
  <c r="AT54" i="1"/>
  <c r="AS54" i="1"/>
  <c r="AR54" i="1"/>
  <c r="AQ54" i="1"/>
  <c r="AP54" i="1"/>
  <c r="P56" i="1"/>
  <c r="N56" i="1"/>
  <c r="L56" i="1"/>
  <c r="AU53" i="1"/>
  <c r="AT53" i="1"/>
  <c r="AS53" i="1"/>
  <c r="AR53" i="1"/>
  <c r="AQ53" i="1"/>
  <c r="AP53" i="1"/>
  <c r="P55" i="1"/>
  <c r="N55" i="1"/>
  <c r="L55" i="1"/>
  <c r="AU52" i="1"/>
  <c r="AT52" i="1"/>
  <c r="AS52" i="1"/>
  <c r="AR52" i="1"/>
  <c r="AQ52" i="1"/>
  <c r="AP52" i="1"/>
  <c r="P52" i="1"/>
  <c r="N52" i="1"/>
  <c r="L52" i="1"/>
  <c r="AU51" i="1"/>
  <c r="AT51" i="1"/>
  <c r="AS51" i="1"/>
  <c r="AR51" i="1"/>
  <c r="AQ51" i="1"/>
  <c r="AP51" i="1"/>
  <c r="P51" i="1"/>
  <c r="N51" i="1"/>
  <c r="L51" i="1"/>
  <c r="AU50" i="1"/>
  <c r="AT50" i="1"/>
  <c r="AS50" i="1"/>
  <c r="AR50" i="1"/>
  <c r="AQ50" i="1"/>
  <c r="AP50" i="1"/>
  <c r="P50" i="1"/>
  <c r="N50" i="1"/>
  <c r="L50" i="1"/>
  <c r="AU49" i="1"/>
  <c r="AT49" i="1"/>
  <c r="AS49" i="1"/>
  <c r="AR49" i="1"/>
  <c r="AQ49" i="1"/>
  <c r="AP49" i="1"/>
  <c r="P49" i="1"/>
  <c r="N49" i="1"/>
  <c r="L49" i="1"/>
  <c r="AU48" i="1"/>
  <c r="AT48" i="1"/>
  <c r="AS48" i="1"/>
  <c r="AR48" i="1"/>
  <c r="AQ48" i="1"/>
  <c r="AP48" i="1"/>
  <c r="P48" i="1"/>
  <c r="N48" i="1"/>
  <c r="L48" i="1"/>
  <c r="AU47" i="1"/>
  <c r="AT47" i="1"/>
  <c r="AS47" i="1"/>
  <c r="AR47" i="1"/>
  <c r="AQ47" i="1"/>
  <c r="AP47" i="1"/>
  <c r="P47" i="1"/>
  <c r="N47" i="1"/>
  <c r="L47" i="1"/>
  <c r="AU46" i="1"/>
  <c r="AT46" i="1"/>
  <c r="AS46" i="1"/>
  <c r="AR46" i="1"/>
  <c r="AQ46" i="1"/>
  <c r="AP46" i="1"/>
  <c r="P46" i="1"/>
  <c r="N46" i="1"/>
  <c r="L46" i="1"/>
  <c r="AU45" i="1"/>
  <c r="AT45" i="1"/>
  <c r="AS45" i="1"/>
  <c r="AR45" i="1"/>
  <c r="AQ45" i="1"/>
  <c r="AP45" i="1"/>
  <c r="P45" i="1"/>
  <c r="N45" i="1"/>
  <c r="L45" i="1"/>
  <c r="AU44" i="1"/>
  <c r="AT44" i="1"/>
  <c r="AS44" i="1"/>
  <c r="AR44" i="1"/>
  <c r="AQ44" i="1"/>
  <c r="AP44" i="1"/>
  <c r="P44" i="1"/>
  <c r="N44" i="1"/>
  <c r="L44" i="1"/>
  <c r="AU43" i="1"/>
  <c r="AT43" i="1"/>
  <c r="AS43" i="1"/>
  <c r="AR43" i="1"/>
  <c r="AQ43" i="1"/>
  <c r="AP43" i="1"/>
  <c r="P43" i="1"/>
  <c r="N43" i="1"/>
  <c r="L43" i="1"/>
  <c r="AU42" i="1"/>
  <c r="AT42" i="1"/>
  <c r="AS42" i="1"/>
  <c r="AR42" i="1"/>
  <c r="AQ42" i="1"/>
  <c r="AP42" i="1"/>
  <c r="P42" i="1"/>
  <c r="N42" i="1"/>
  <c r="L42" i="1"/>
  <c r="AU41" i="1"/>
  <c r="AT41" i="1"/>
  <c r="AS41" i="1"/>
  <c r="AR41" i="1"/>
  <c r="AQ41" i="1"/>
  <c r="AP41" i="1"/>
  <c r="P41" i="1"/>
  <c r="N41" i="1"/>
  <c r="L41" i="1"/>
  <c r="AU40" i="1"/>
  <c r="AT40" i="1"/>
  <c r="AS40" i="1"/>
  <c r="AR40" i="1"/>
  <c r="AQ40" i="1"/>
  <c r="AP40" i="1"/>
  <c r="P40" i="1"/>
  <c r="N40" i="1"/>
  <c r="L40" i="1"/>
  <c r="AU39" i="1"/>
  <c r="AT39" i="1"/>
  <c r="AS39" i="1"/>
  <c r="AR39" i="1"/>
  <c r="AQ39" i="1"/>
  <c r="AP39" i="1"/>
  <c r="P39" i="1"/>
  <c r="N39" i="1"/>
  <c r="L39" i="1"/>
  <c r="AU38" i="1"/>
  <c r="AT38" i="1"/>
  <c r="AS38" i="1"/>
  <c r="AR38" i="1"/>
  <c r="AQ38" i="1"/>
  <c r="AP38" i="1"/>
  <c r="P38" i="1"/>
  <c r="N38" i="1"/>
  <c r="L38" i="1"/>
  <c r="AU37" i="1"/>
  <c r="AT37" i="1"/>
  <c r="AS37" i="1"/>
  <c r="AR37" i="1"/>
  <c r="AQ37" i="1"/>
  <c r="AP37" i="1"/>
  <c r="P37" i="1"/>
  <c r="N37" i="1"/>
  <c r="L37" i="1"/>
  <c r="AU36" i="1"/>
  <c r="AT36" i="1"/>
  <c r="AS36" i="1"/>
  <c r="AR36" i="1"/>
  <c r="AQ36" i="1"/>
  <c r="AP36" i="1"/>
  <c r="P36" i="1"/>
  <c r="N36" i="1"/>
  <c r="L36" i="1"/>
  <c r="AU35" i="1"/>
  <c r="AT35" i="1"/>
  <c r="AS35" i="1"/>
  <c r="AR35" i="1"/>
  <c r="AQ35" i="1"/>
  <c r="AP35" i="1"/>
  <c r="P35" i="1"/>
  <c r="N35" i="1"/>
  <c r="L35" i="1"/>
  <c r="AU34" i="1"/>
  <c r="AT34" i="1"/>
  <c r="AS34" i="1"/>
  <c r="AR34" i="1"/>
  <c r="AQ34" i="1"/>
  <c r="AP34" i="1"/>
  <c r="P34" i="1"/>
  <c r="N34" i="1"/>
  <c r="L34" i="1"/>
  <c r="AU33" i="1"/>
  <c r="AT33" i="1"/>
  <c r="AS33" i="1"/>
  <c r="AR33" i="1"/>
  <c r="AQ33" i="1"/>
  <c r="AP33" i="1"/>
  <c r="P33" i="1"/>
  <c r="N33" i="1"/>
  <c r="L33" i="1"/>
  <c r="AU32" i="1"/>
  <c r="AT32" i="1"/>
  <c r="AS32" i="1"/>
  <c r="AR32" i="1"/>
  <c r="AQ32" i="1"/>
  <c r="AP32" i="1"/>
  <c r="P32" i="1"/>
  <c r="N32" i="1"/>
  <c r="L32" i="1"/>
  <c r="AU31" i="1"/>
  <c r="AT31" i="1"/>
  <c r="AS31" i="1"/>
  <c r="AR31" i="1"/>
  <c r="AQ31" i="1"/>
  <c r="AP31" i="1"/>
  <c r="P31" i="1"/>
  <c r="N31" i="1"/>
  <c r="L31" i="1"/>
  <c r="AU30" i="1"/>
  <c r="AT30" i="1"/>
  <c r="AS30" i="1"/>
  <c r="AR30" i="1"/>
  <c r="AQ30" i="1"/>
  <c r="AP30" i="1"/>
  <c r="P30" i="1"/>
  <c r="N30" i="1"/>
  <c r="L30" i="1"/>
  <c r="AU29" i="1"/>
  <c r="AT29" i="1"/>
  <c r="AS29" i="1"/>
  <c r="AR29" i="1"/>
  <c r="AQ29" i="1"/>
  <c r="AP29" i="1"/>
  <c r="P29" i="1"/>
  <c r="N29" i="1"/>
  <c r="L29" i="1"/>
  <c r="AU28" i="1"/>
  <c r="AT28" i="1"/>
  <c r="AS28" i="1"/>
  <c r="AR28" i="1"/>
  <c r="AQ28" i="1"/>
  <c r="AP28" i="1"/>
  <c r="P28" i="1"/>
  <c r="N28" i="1"/>
  <c r="L28" i="1"/>
  <c r="AU27" i="1"/>
  <c r="AT27" i="1"/>
  <c r="AS27" i="1"/>
  <c r="AR27" i="1"/>
  <c r="AQ27" i="1"/>
  <c r="AP27" i="1"/>
  <c r="P27" i="1"/>
  <c r="N27" i="1"/>
  <c r="L27" i="1"/>
  <c r="AU26" i="1"/>
  <c r="AT26" i="1"/>
  <c r="AS26" i="1"/>
  <c r="AR26" i="1"/>
  <c r="AQ26" i="1"/>
  <c r="AP26" i="1"/>
  <c r="P26" i="1"/>
  <c r="N26" i="1"/>
  <c r="L26" i="1"/>
  <c r="AU25" i="1"/>
  <c r="AT25" i="1"/>
  <c r="AS25" i="1"/>
  <c r="AR25" i="1"/>
  <c r="AQ25" i="1"/>
  <c r="AP25" i="1"/>
  <c r="P25" i="1"/>
  <c r="N25" i="1"/>
  <c r="L25" i="1"/>
  <c r="AU24" i="1"/>
  <c r="AT24" i="1"/>
  <c r="AS24" i="1"/>
  <c r="AR24" i="1"/>
  <c r="AQ24" i="1"/>
  <c r="AP24" i="1"/>
  <c r="P24" i="1"/>
  <c r="N24" i="1"/>
  <c r="L24" i="1"/>
  <c r="AU23" i="1"/>
  <c r="AT23" i="1"/>
  <c r="AS23" i="1"/>
  <c r="AR23" i="1"/>
  <c r="AQ23" i="1"/>
  <c r="AP23" i="1"/>
  <c r="P23" i="1"/>
  <c r="N23" i="1"/>
  <c r="L23" i="1"/>
  <c r="AU22" i="1"/>
  <c r="AT22" i="1"/>
  <c r="AS22" i="1"/>
  <c r="AR22" i="1"/>
  <c r="AQ22" i="1"/>
  <c r="AP22" i="1"/>
  <c r="P22" i="1"/>
  <c r="N22" i="1"/>
  <c r="L22" i="1"/>
  <c r="AU21" i="1"/>
  <c r="AT21" i="1"/>
  <c r="AS21" i="1"/>
  <c r="AR21" i="1"/>
  <c r="AQ21" i="1"/>
  <c r="AP21" i="1"/>
  <c r="P21" i="1"/>
  <c r="N21" i="1"/>
  <c r="L21" i="1"/>
  <c r="AU20" i="1"/>
  <c r="AT20" i="1"/>
  <c r="AS20" i="1"/>
  <c r="AR20" i="1"/>
  <c r="AQ20" i="1"/>
  <c r="AP20" i="1"/>
  <c r="P20" i="1"/>
  <c r="N20" i="1"/>
  <c r="L20" i="1"/>
  <c r="AU19" i="1"/>
  <c r="AT19" i="1"/>
  <c r="AS19" i="1"/>
  <c r="AR19" i="1"/>
  <c r="AQ19" i="1"/>
  <c r="AP19" i="1"/>
  <c r="P19" i="1"/>
  <c r="N19" i="1"/>
  <c r="L19" i="1"/>
  <c r="AU18" i="1"/>
  <c r="AT18" i="1"/>
  <c r="AS18" i="1"/>
  <c r="AR18" i="1"/>
  <c r="AQ18" i="1"/>
  <c r="AP18" i="1"/>
  <c r="P18" i="1"/>
  <c r="N18" i="1"/>
  <c r="L18" i="1"/>
  <c r="AU17" i="1"/>
  <c r="AT17" i="1"/>
  <c r="AS17" i="1"/>
  <c r="AR17" i="1"/>
  <c r="AQ17" i="1"/>
  <c r="AP17" i="1"/>
  <c r="P17" i="1"/>
  <c r="N17" i="1"/>
  <c r="L17" i="1"/>
  <c r="AU16" i="1"/>
  <c r="AT16" i="1"/>
  <c r="AS16" i="1"/>
  <c r="AR16" i="1"/>
  <c r="AQ16" i="1"/>
  <c r="AP16" i="1"/>
  <c r="P16" i="1"/>
  <c r="N16" i="1"/>
  <c r="L16" i="1"/>
  <c r="AU15" i="1"/>
  <c r="AT15" i="1"/>
  <c r="AS15" i="1"/>
  <c r="AR15" i="1"/>
  <c r="AQ15" i="1"/>
  <c r="AP15" i="1"/>
  <c r="P15" i="1"/>
  <c r="N15" i="1"/>
  <c r="L15" i="1"/>
  <c r="AU14" i="1"/>
  <c r="AT14" i="1"/>
  <c r="AS14" i="1"/>
  <c r="AR14" i="1"/>
  <c r="AQ14" i="1"/>
  <c r="AP14" i="1"/>
  <c r="P14" i="1"/>
  <c r="N14" i="1"/>
  <c r="L14" i="1"/>
  <c r="AU13" i="1"/>
  <c r="AT13" i="1"/>
  <c r="AS13" i="1"/>
  <c r="AR13" i="1"/>
  <c r="AQ13" i="1"/>
  <c r="AP13" i="1"/>
  <c r="P13" i="1"/>
  <c r="N13" i="1"/>
  <c r="L13" i="1"/>
  <c r="AU12" i="1"/>
  <c r="AT12" i="1"/>
  <c r="AS12" i="1"/>
  <c r="AR12" i="1"/>
  <c r="AQ12" i="1"/>
  <c r="AP12" i="1"/>
  <c r="P12" i="1"/>
  <c r="N12" i="1"/>
  <c r="L12" i="1"/>
  <c r="AU11" i="1"/>
  <c r="AT11" i="1"/>
  <c r="AS11" i="1"/>
  <c r="AR11" i="1"/>
  <c r="AQ11" i="1"/>
  <c r="AP11" i="1"/>
  <c r="P11" i="1"/>
  <c r="N11" i="1"/>
  <c r="L11" i="1"/>
  <c r="AU10" i="1"/>
  <c r="AT10" i="1"/>
  <c r="AS10" i="1"/>
  <c r="AR10" i="1"/>
  <c r="AQ10" i="1"/>
  <c r="AP10" i="1"/>
  <c r="P10" i="1"/>
  <c r="N10" i="1"/>
  <c r="L10" i="1"/>
  <c r="AU9" i="1"/>
  <c r="AT9" i="1"/>
  <c r="AS9" i="1"/>
  <c r="AR9" i="1"/>
  <c r="AQ9" i="1"/>
  <c r="AP9" i="1"/>
  <c r="P9" i="1"/>
  <c r="N9" i="1"/>
  <c r="L9" i="1"/>
  <c r="AU8" i="1"/>
  <c r="AT8" i="1"/>
  <c r="AS8" i="1"/>
  <c r="AR8" i="1"/>
  <c r="AQ8" i="1"/>
  <c r="AP8" i="1"/>
  <c r="P8" i="1"/>
  <c r="N8" i="1"/>
  <c r="L8" i="1"/>
  <c r="AO9" i="1" l="1"/>
  <c r="AO13" i="1"/>
  <c r="AO17" i="1"/>
  <c r="AO21" i="1"/>
  <c r="AO25" i="1"/>
  <c r="AO29" i="1"/>
  <c r="AO33" i="1"/>
  <c r="Q33" i="1" s="1"/>
  <c r="AO37" i="1"/>
  <c r="Q37" i="1" s="1"/>
  <c r="AO41" i="1"/>
  <c r="Q41" i="1" s="1"/>
  <c r="AO45" i="1"/>
  <c r="Q45" i="1" s="1"/>
  <c r="AO49" i="1"/>
  <c r="Q49" i="1" s="1"/>
  <c r="AO53" i="1"/>
  <c r="Q53" i="1" s="1"/>
  <c r="AO11" i="1"/>
  <c r="Q11" i="1" s="1"/>
  <c r="AO15" i="1"/>
  <c r="Q15" i="1" s="1"/>
  <c r="AO19" i="1"/>
  <c r="Q19" i="1" s="1"/>
  <c r="AO23" i="1"/>
  <c r="Q23" i="1" s="1"/>
  <c r="AO27" i="1"/>
  <c r="AO31" i="1"/>
  <c r="AO35" i="1"/>
  <c r="AO39" i="1"/>
  <c r="Q39" i="1" s="1"/>
  <c r="AO43" i="1"/>
  <c r="Q43" i="1" s="1"/>
  <c r="AO47" i="1"/>
  <c r="Q47" i="1" s="1"/>
  <c r="AO51" i="1"/>
  <c r="Q51" i="1" s="1"/>
  <c r="AO55" i="1"/>
  <c r="Q57" i="1" s="1"/>
  <c r="AO8" i="1"/>
  <c r="Q8" i="1" s="1"/>
  <c r="AO10" i="1"/>
  <c r="Q10" i="1" s="1"/>
  <c r="AO12" i="1"/>
  <c r="Q12" i="1" s="1"/>
  <c r="AO14" i="1"/>
  <c r="Q14" i="1" s="1"/>
  <c r="AO16" i="1"/>
  <c r="Q16" i="1" s="1"/>
  <c r="AO18" i="1"/>
  <c r="Q18" i="1" s="1"/>
  <c r="AO20" i="1"/>
  <c r="Q20" i="1" s="1"/>
  <c r="AO22" i="1"/>
  <c r="Q22" i="1" s="1"/>
  <c r="AO24" i="1"/>
  <c r="Q24" i="1" s="1"/>
  <c r="AO26" i="1"/>
  <c r="Q26" i="1" s="1"/>
  <c r="AO28" i="1"/>
  <c r="Q28" i="1" s="1"/>
  <c r="AO30" i="1"/>
  <c r="Q30" i="1" s="1"/>
  <c r="AO32" i="1"/>
  <c r="Q32" i="1" s="1"/>
  <c r="AO34" i="1"/>
  <c r="Q34" i="1" s="1"/>
  <c r="AO36" i="1"/>
  <c r="Q36" i="1" s="1"/>
  <c r="AO38" i="1"/>
  <c r="Q38" i="1" s="1"/>
  <c r="AO40" i="1"/>
  <c r="Q40" i="1" s="1"/>
  <c r="AO42" i="1"/>
  <c r="Q42" i="1" s="1"/>
  <c r="AO44" i="1"/>
  <c r="Q44" i="1" s="1"/>
  <c r="AO46" i="1"/>
  <c r="Q46" i="1" s="1"/>
  <c r="AO48" i="1"/>
  <c r="Q48" i="1" s="1"/>
  <c r="AO50" i="1"/>
  <c r="Q50" i="1" s="1"/>
  <c r="AO52" i="1"/>
  <c r="Q52" i="1" s="1"/>
  <c r="AO54" i="1"/>
  <c r="Q31" i="1"/>
  <c r="Q27" i="1"/>
  <c r="Q35" i="1"/>
  <c r="Q13" i="1"/>
  <c r="Q21" i="1"/>
  <c r="Q29" i="1"/>
  <c r="Q9" i="1"/>
  <c r="Q17" i="1"/>
  <c r="Q25" i="1"/>
  <c r="Q55" i="1" l="1"/>
  <c r="Q56" i="1"/>
  <c r="Q54" i="1"/>
</calcChain>
</file>

<file path=xl/sharedStrings.xml><?xml version="1.0" encoding="utf-8"?>
<sst xmlns="http://schemas.openxmlformats.org/spreadsheetml/2006/main" count="219" uniqueCount="183">
  <si>
    <t>フライング
ディスク競技</t>
    <rPh sb="10" eb="12">
      <t>キョウギ</t>
    </rPh>
    <phoneticPr fontId="2"/>
  </si>
  <si>
    <t>所属</t>
    <rPh sb="0" eb="2">
      <t>ショゾク</t>
    </rPh>
    <phoneticPr fontId="2"/>
  </si>
  <si>
    <t>TEL</t>
    <phoneticPr fontId="2"/>
  </si>
  <si>
    <t>FAX</t>
    <phoneticPr fontId="2"/>
  </si>
  <si>
    <t>　　　　　　</t>
    <phoneticPr fontId="2"/>
  </si>
  <si>
    <t>名簿
NO.</t>
    <rPh sb="0" eb="2">
      <t>メイボ</t>
    </rPh>
    <phoneticPr fontId="2"/>
  </si>
  <si>
    <t>氏名(修正)</t>
    <rPh sb="0" eb="2">
      <t>フリガナ</t>
    </rPh>
    <rPh sb="3" eb="4">
      <t>シュウ</t>
    </rPh>
    <rPh sb="4" eb="5">
      <t>セイ</t>
    </rPh>
    <phoneticPr fontId="2"/>
  </si>
  <si>
    <t>フリガナ(修正)</t>
    <rPh sb="5" eb="6">
      <t>シュウ</t>
    </rPh>
    <rPh sb="6" eb="7">
      <t>セイ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</si>
  <si>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</si>
  <si>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</si>
  <si>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</si>
  <si>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</si>
  <si>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障害
区分</t>
    <rPh sb="0" eb="2">
      <t>ショウガイ</t>
    </rPh>
    <rPh sb="3" eb="5">
      <t>クブン</t>
    </rPh>
    <phoneticPr fontId="2"/>
  </si>
  <si>
    <t>所属
№</t>
    <rPh sb="0" eb="2">
      <t>ショゾク</t>
    </rPh>
    <phoneticPr fontId="2"/>
  </si>
  <si>
    <t>種目</t>
    <rPh sb="0" eb="2">
      <t>シュモク</t>
    </rPh>
    <phoneticPr fontId="2"/>
  </si>
  <si>
    <t>特記事項</t>
    <rPh sb="0" eb="2">
      <t>トッキ</t>
    </rPh>
    <rPh sb="2" eb="4">
      <t>ジコウ</t>
    </rPh>
    <phoneticPr fontId="2"/>
  </si>
  <si>
    <t>全国
大会
出場
希望</t>
    <rPh sb="0" eb="2">
      <t>ゼンコク</t>
    </rPh>
    <rPh sb="3" eb="5">
      <t>タイカイ</t>
    </rPh>
    <rPh sb="6" eb="8">
      <t>シュツジョウ</t>
    </rPh>
    <rPh sb="9" eb="11">
      <t>キボウ</t>
    </rPh>
    <phoneticPr fontId="2"/>
  </si>
  <si>
    <t>備考</t>
    <rPh sb="0" eb="2">
      <t>ビコウ</t>
    </rPh>
    <phoneticPr fontId="2"/>
  </si>
  <si>
    <t>№</t>
    <phoneticPr fontId="2"/>
  </si>
  <si>
    <t>障害種別</t>
    <rPh sb="0" eb="4">
      <t>ショウガイシュベツ</t>
    </rPh>
    <phoneticPr fontId="2"/>
  </si>
  <si>
    <t>種目名</t>
    <rPh sb="0" eb="3">
      <t>シュモクメイ</t>
    </rPh>
    <phoneticPr fontId="2"/>
  </si>
  <si>
    <t>種目№</t>
    <rPh sb="0" eb="2">
      <t>シュモク</t>
    </rPh>
    <phoneticPr fontId="2"/>
  </si>
  <si>
    <t>障害の程度</t>
    <rPh sb="0" eb="2">
      <t>ショウガイ</t>
    </rPh>
    <rPh sb="3" eb="5">
      <t>テイド</t>
    </rPh>
    <phoneticPr fontId="2"/>
  </si>
  <si>
    <t>特記事項</t>
    <rPh sb="0" eb="4">
      <t>トッキジコウ</t>
    </rPh>
    <phoneticPr fontId="2"/>
  </si>
  <si>
    <t>フリガナ</t>
    <phoneticPr fontId="2"/>
  </si>
  <si>
    <t>ｱｷｭﾗｼｰ</t>
    <phoneticPr fontId="2"/>
  </si>
  <si>
    <t>1№</t>
    <phoneticPr fontId="2"/>
  </si>
  <si>
    <t>ﾃﾞｨｽﾀﾝｽ</t>
    <phoneticPr fontId="2"/>
  </si>
  <si>
    <t>2№</t>
    <phoneticPr fontId="2"/>
  </si>
  <si>
    <t>介助</t>
    <rPh sb="0" eb="2">
      <t>カイジョ</t>
    </rPh>
    <phoneticPr fontId="10"/>
  </si>
  <si>
    <t>音源</t>
    <rPh sb="0" eb="2">
      <t>オンゲン</t>
    </rPh>
    <phoneticPr fontId="10"/>
  </si>
  <si>
    <t>手話</t>
    <rPh sb="0" eb="2">
      <t>シュワ</t>
    </rPh>
    <phoneticPr fontId="10"/>
  </si>
  <si>
    <t>左投</t>
    <rPh sb="0" eb="2">
      <t>ヒダリナゲ</t>
    </rPh>
    <phoneticPr fontId="10"/>
  </si>
  <si>
    <t>他(記載)</t>
    <rPh sb="0" eb="1">
      <t>ホカ</t>
    </rPh>
    <rPh sb="2" eb="4">
      <t>キサイ</t>
    </rPh>
    <phoneticPr fontId="2"/>
  </si>
  <si>
    <t>オー
プン</t>
    <phoneticPr fontId="2"/>
  </si>
  <si>
    <t>事項集計</t>
    <rPh sb="0" eb="2">
      <t>ジコウ</t>
    </rPh>
    <rPh sb="2" eb="4">
      <t>シュウケイ</t>
    </rPh>
    <phoneticPr fontId="2"/>
  </si>
  <si>
    <t>オー
プン</t>
    <phoneticPr fontId="2"/>
  </si>
  <si>
    <t>　</t>
  </si>
  <si>
    <t>朝日町</t>
    <rPh sb="0" eb="3">
      <t>アサヒマチ</t>
    </rPh>
    <phoneticPr fontId="2"/>
  </si>
  <si>
    <t>5m</t>
    <phoneticPr fontId="2"/>
  </si>
  <si>
    <t>1種1級</t>
    <rPh sb="1" eb="2">
      <t>シュ</t>
    </rPh>
    <rPh sb="3" eb="4">
      <t>キュウ</t>
    </rPh>
    <phoneticPr fontId="2"/>
  </si>
  <si>
    <t>入善町</t>
    <rPh sb="0" eb="3">
      <t>ニュウゼンマチ</t>
    </rPh>
    <phoneticPr fontId="2"/>
  </si>
  <si>
    <t>7m</t>
    <phoneticPr fontId="2"/>
  </si>
  <si>
    <t>1種2級</t>
    <rPh sb="1" eb="2">
      <t>シュ</t>
    </rPh>
    <rPh sb="3" eb="4">
      <t>キュウ</t>
    </rPh>
    <phoneticPr fontId="2"/>
  </si>
  <si>
    <t>黒部市</t>
    <rPh sb="0" eb="3">
      <t>クロベシ</t>
    </rPh>
    <phoneticPr fontId="2"/>
  </si>
  <si>
    <t>1種3級</t>
    <rPh sb="1" eb="2">
      <t>シュ</t>
    </rPh>
    <rPh sb="3" eb="4">
      <t>キュウ</t>
    </rPh>
    <phoneticPr fontId="2"/>
  </si>
  <si>
    <t>魚津市</t>
    <rPh sb="0" eb="3">
      <t>ウオヅシ</t>
    </rPh>
    <phoneticPr fontId="2"/>
  </si>
  <si>
    <t>1種4級</t>
    <rPh sb="1" eb="2">
      <t>シュ</t>
    </rPh>
    <rPh sb="3" eb="4">
      <t>キュウ</t>
    </rPh>
    <phoneticPr fontId="2"/>
  </si>
  <si>
    <t>滑川市</t>
    <rPh sb="0" eb="3">
      <t>ナメリカワシ</t>
    </rPh>
    <phoneticPr fontId="2"/>
  </si>
  <si>
    <t>1種5級</t>
    <rPh sb="1" eb="2">
      <t>シュ</t>
    </rPh>
    <rPh sb="3" eb="4">
      <t>キュウ</t>
    </rPh>
    <phoneticPr fontId="2"/>
  </si>
  <si>
    <t>立山町</t>
    <rPh sb="0" eb="3">
      <t>タテヤママチ</t>
    </rPh>
    <phoneticPr fontId="2"/>
  </si>
  <si>
    <t>1種6級</t>
    <rPh sb="1" eb="2">
      <t>シュ</t>
    </rPh>
    <rPh sb="3" eb="4">
      <t>キュウ</t>
    </rPh>
    <phoneticPr fontId="2"/>
  </si>
  <si>
    <t>上市町</t>
    <rPh sb="0" eb="3">
      <t>カミイチマチ</t>
    </rPh>
    <phoneticPr fontId="2"/>
  </si>
  <si>
    <t>2種1級</t>
    <rPh sb="1" eb="2">
      <t>シュ</t>
    </rPh>
    <rPh sb="3" eb="4">
      <t>キュウ</t>
    </rPh>
    <phoneticPr fontId="2"/>
  </si>
  <si>
    <t>舟橋村</t>
    <rPh sb="0" eb="2">
      <t>フナハシ</t>
    </rPh>
    <rPh sb="2" eb="3">
      <t>ムラ</t>
    </rPh>
    <phoneticPr fontId="2"/>
  </si>
  <si>
    <t>2種2級</t>
    <rPh sb="1" eb="2">
      <t>シュ</t>
    </rPh>
    <rPh sb="3" eb="4">
      <t>キュウ</t>
    </rPh>
    <phoneticPr fontId="2"/>
  </si>
  <si>
    <t>富山市</t>
    <rPh sb="0" eb="3">
      <t>トヤマシ</t>
    </rPh>
    <phoneticPr fontId="2"/>
  </si>
  <si>
    <t>2種3級</t>
    <rPh sb="1" eb="2">
      <t>シュ</t>
    </rPh>
    <rPh sb="3" eb="4">
      <t>キュウ</t>
    </rPh>
    <phoneticPr fontId="2"/>
  </si>
  <si>
    <t>2種4級</t>
    <rPh sb="1" eb="2">
      <t>シュ</t>
    </rPh>
    <rPh sb="3" eb="4">
      <t>キュウ</t>
    </rPh>
    <phoneticPr fontId="2"/>
  </si>
  <si>
    <t>2種5級</t>
    <rPh sb="1" eb="2">
      <t>シュ</t>
    </rPh>
    <rPh sb="3" eb="4">
      <t>キュウ</t>
    </rPh>
    <phoneticPr fontId="2"/>
  </si>
  <si>
    <t>2種6級</t>
    <rPh sb="1" eb="2">
      <t>シュ</t>
    </rPh>
    <rPh sb="3" eb="4">
      <t>キュウ</t>
    </rPh>
    <phoneticPr fontId="2"/>
  </si>
  <si>
    <t>射水市</t>
    <rPh sb="0" eb="2">
      <t>イミズ</t>
    </rPh>
    <rPh sb="2" eb="3">
      <t>シ</t>
    </rPh>
    <phoneticPr fontId="2"/>
  </si>
  <si>
    <t>高岡市</t>
    <rPh sb="0" eb="3">
      <t>タカオカシ</t>
    </rPh>
    <phoneticPr fontId="2"/>
  </si>
  <si>
    <t>氷見市</t>
    <rPh sb="0" eb="3">
      <t>ヒミシ</t>
    </rPh>
    <phoneticPr fontId="2"/>
  </si>
  <si>
    <t>小矢部市</t>
    <rPh sb="0" eb="4">
      <t>オヤベシ</t>
    </rPh>
    <phoneticPr fontId="2"/>
  </si>
  <si>
    <t>砺波市</t>
    <rPh sb="0" eb="3">
      <t>トナミシ</t>
    </rPh>
    <phoneticPr fontId="2"/>
  </si>
  <si>
    <t>南砺市</t>
    <rPh sb="0" eb="3">
      <t>ナントシ</t>
    </rPh>
    <phoneticPr fontId="2"/>
  </si>
  <si>
    <t>富山視覚総合支援学校</t>
    <rPh sb="0" eb="2">
      <t>トヤマ</t>
    </rPh>
    <rPh sb="2" eb="4">
      <t>シカク</t>
    </rPh>
    <rPh sb="4" eb="6">
      <t>ソウゴウ</t>
    </rPh>
    <rPh sb="6" eb="8">
      <t>シエン</t>
    </rPh>
    <rPh sb="8" eb="10">
      <t>ガッコウ</t>
    </rPh>
    <phoneticPr fontId="2"/>
  </si>
  <si>
    <t>富山聴覚総合支援学校</t>
    <rPh sb="0" eb="2">
      <t>トヤマ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</si>
  <si>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高岡聴覚総合支援学校</t>
    <rPh sb="0" eb="2">
      <t>タカオカ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</si>
  <si>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にいかわ総合支援学校</t>
    <rPh sb="4" eb="6">
      <t>ソウゴウ</t>
    </rPh>
    <rPh sb="6" eb="8">
      <t>シエン</t>
    </rPh>
    <rPh sb="8" eb="10">
      <t>ガッコウ</t>
    </rPh>
    <phoneticPr fontId="2"/>
  </si>
  <si>
    <t>しらとり支援学校</t>
    <rPh sb="4" eb="6">
      <t>シエン</t>
    </rPh>
    <rPh sb="6" eb="8">
      <t>ガッコウ</t>
    </rPh>
    <phoneticPr fontId="2"/>
  </si>
  <si>
    <t>高岡支援学校</t>
    <rPh sb="0" eb="2">
      <t>タカオカ</t>
    </rPh>
    <rPh sb="2" eb="4">
      <t>シエン</t>
    </rPh>
    <rPh sb="4" eb="6">
      <t>ガッコウ</t>
    </rPh>
    <phoneticPr fontId="2"/>
  </si>
  <si>
    <t>となみ総合支援学校</t>
    <rPh sb="3" eb="5">
      <t>ソウゴウ</t>
    </rPh>
    <rPh sb="5" eb="7">
      <t>シエン</t>
    </rPh>
    <rPh sb="7" eb="9">
      <t>ガッコウ</t>
    </rPh>
    <phoneticPr fontId="2"/>
  </si>
  <si>
    <t>となみ東支援学校</t>
    <rPh sb="3" eb="4">
      <t>ヒガシ</t>
    </rPh>
    <rPh sb="4" eb="6">
      <t>シエン</t>
    </rPh>
    <rPh sb="6" eb="8">
      <t>ガッコウ</t>
    </rPh>
    <phoneticPr fontId="2"/>
  </si>
  <si>
    <t>富山総合支援学校</t>
    <rPh sb="0" eb="2">
      <t>トヤマ</t>
    </rPh>
    <rPh sb="2" eb="4">
      <t>ソウゴウ</t>
    </rPh>
    <rPh sb="4" eb="6">
      <t>シエン</t>
    </rPh>
    <rPh sb="6" eb="8">
      <t>ガッコウ</t>
    </rPh>
    <phoneticPr fontId="2"/>
  </si>
  <si>
    <t>高志支援学校</t>
    <rPh sb="0" eb="1">
      <t>タカ</t>
    </rPh>
    <rPh sb="1" eb="2">
      <t>シ</t>
    </rPh>
    <rPh sb="2" eb="4">
      <t>シエン</t>
    </rPh>
    <rPh sb="4" eb="6">
      <t>ガッコウ</t>
    </rPh>
    <phoneticPr fontId="2"/>
  </si>
  <si>
    <t>高志こまどり分教室</t>
    <rPh sb="0" eb="2">
      <t>コシ</t>
    </rPh>
    <rPh sb="6" eb="7">
      <t>ブン</t>
    </rPh>
    <rPh sb="7" eb="9">
      <t>キョウシツ</t>
    </rPh>
    <phoneticPr fontId="2"/>
  </si>
  <si>
    <t>ふるさと支援学校</t>
    <rPh sb="4" eb="6">
      <t>シエン</t>
    </rPh>
    <rPh sb="6" eb="8">
      <t>ガッコウ</t>
    </rPh>
    <phoneticPr fontId="2"/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</si>
  <si>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</si>
  <si>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</si>
  <si>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富大附属特別支援学校</t>
    <rPh sb="0" eb="2">
      <t>トミダイ</t>
    </rPh>
    <rPh sb="2" eb="4">
      <t>フゾク</t>
    </rPh>
    <rPh sb="4" eb="6">
      <t>トクベツ</t>
    </rPh>
    <rPh sb="6" eb="8">
      <t>シエン</t>
    </rPh>
    <rPh sb="8" eb="10">
      <t>ガッコウ</t>
    </rPh>
    <phoneticPr fontId="2"/>
  </si>
  <si>
    <t>こまどり支援学校</t>
    <rPh sb="4" eb="6">
      <t>シエン</t>
    </rPh>
    <rPh sb="6" eb="8">
      <t>ガッコウ</t>
    </rPh>
    <phoneticPr fontId="2"/>
  </si>
  <si>
    <t>工房あおの丘</t>
  </si>
  <si>
    <t>華のれん</t>
    <phoneticPr fontId="10"/>
  </si>
  <si>
    <t>にいかわ苑</t>
    <phoneticPr fontId="10"/>
  </si>
  <si>
    <t>黒部学園</t>
    <rPh sb="0" eb="2">
      <t>クロベ</t>
    </rPh>
    <rPh sb="2" eb="4">
      <t>ガクエン</t>
    </rPh>
    <phoneticPr fontId="2"/>
  </si>
  <si>
    <t>くろべ工房</t>
  </si>
  <si>
    <t>あいもと里山</t>
    <phoneticPr fontId="2"/>
  </si>
  <si>
    <t>つつじ苑</t>
  </si>
  <si>
    <t>わくわくファームきらり</t>
  </si>
  <si>
    <t>雷鳥苑</t>
  </si>
  <si>
    <t>新川会</t>
    <phoneticPr fontId="2"/>
  </si>
  <si>
    <t>愛和報恩会</t>
    <rPh sb="0" eb="2">
      <t>アイワ</t>
    </rPh>
    <rPh sb="2" eb="5">
      <t>ホウオンカイ</t>
    </rPh>
    <phoneticPr fontId="2"/>
  </si>
  <si>
    <t>高志ライフケアホーム</t>
  </si>
  <si>
    <t>高志ワークホーム</t>
  </si>
  <si>
    <t>ＳＯＮ富山</t>
    <rPh sb="3" eb="5">
      <t>トヤマ</t>
    </rPh>
    <phoneticPr fontId="2"/>
  </si>
  <si>
    <t>けやき苑</t>
    <phoneticPr fontId="2"/>
  </si>
  <si>
    <t>ひまわりの郷</t>
  </si>
  <si>
    <t>野積園</t>
  </si>
  <si>
    <t>セーナー苑</t>
    <phoneticPr fontId="2"/>
  </si>
  <si>
    <t>新生苑</t>
    <phoneticPr fontId="2"/>
  </si>
  <si>
    <t>自立サポートJam</t>
  </si>
  <si>
    <t>志貴野ホーム</t>
  </si>
  <si>
    <t>渓明園</t>
    <phoneticPr fontId="2"/>
  </si>
  <si>
    <t>砺波学園</t>
    <rPh sb="0" eb="2">
      <t>トナミ</t>
    </rPh>
    <rPh sb="2" eb="4">
      <t>ガクエン</t>
    </rPh>
    <phoneticPr fontId="10"/>
  </si>
  <si>
    <t>マーシ園</t>
    <phoneticPr fontId="2"/>
  </si>
  <si>
    <t>花椿</t>
    <phoneticPr fontId="2"/>
  </si>
  <si>
    <t>別紙１</t>
    <rPh sb="0" eb="2">
      <t>ベッシ</t>
    </rPh>
    <phoneticPr fontId="2"/>
  </si>
  <si>
    <t>音源</t>
    <rPh sb="0" eb="2">
      <t>オンゲン</t>
    </rPh>
    <phoneticPr fontId="2"/>
  </si>
  <si>
    <t>介助</t>
    <rPh sb="0" eb="2">
      <t>カイジョ</t>
    </rPh>
    <phoneticPr fontId="2"/>
  </si>
  <si>
    <t>別紙２</t>
    <rPh sb="0" eb="2">
      <t>ベッシ</t>
    </rPh>
    <phoneticPr fontId="10"/>
  </si>
  <si>
    <t>E-mail</t>
    <phoneticPr fontId="10"/>
  </si>
  <si>
    <t>肢体不自由</t>
    <rPh sb="0" eb="2">
      <t>シタイ</t>
    </rPh>
    <rPh sb="2" eb="5">
      <t>フジユウ</t>
    </rPh>
    <phoneticPr fontId="10"/>
  </si>
  <si>
    <t>視覚障害</t>
    <rPh sb="0" eb="2">
      <t>シカク</t>
    </rPh>
    <rPh sb="2" eb="4">
      <t>ショウガイ</t>
    </rPh>
    <phoneticPr fontId="10"/>
  </si>
  <si>
    <t>聴覚障害</t>
    <rPh sb="0" eb="2">
      <t>チョウカク</t>
    </rPh>
    <phoneticPr fontId="10"/>
  </si>
  <si>
    <t>身体障害　　　　　　　　計</t>
    <rPh sb="0" eb="2">
      <t>シンタイ</t>
    </rPh>
    <rPh sb="2" eb="4">
      <t>ショウガイ</t>
    </rPh>
    <rPh sb="12" eb="13">
      <t>ケイ</t>
    </rPh>
    <phoneticPr fontId="10"/>
  </si>
  <si>
    <t>知的障害</t>
    <rPh sb="0" eb="2">
      <t>チテキ</t>
    </rPh>
    <rPh sb="2" eb="4">
      <t>ショウガイ</t>
    </rPh>
    <phoneticPr fontId="10"/>
  </si>
  <si>
    <t>男子</t>
    <rPh sb="0" eb="2">
      <t>ダンシ</t>
    </rPh>
    <phoneticPr fontId="10"/>
  </si>
  <si>
    <t>女子</t>
    <rPh sb="0" eb="2">
      <t>ジョシ</t>
    </rPh>
    <phoneticPr fontId="10"/>
  </si>
  <si>
    <t>合計</t>
    <rPh sb="0" eb="2">
      <t>ゴウケイ</t>
    </rPh>
    <phoneticPr fontId="10"/>
  </si>
  <si>
    <t>参加申込用紙記入要領</t>
    <rPh sb="0" eb="2">
      <t>サンカ</t>
    </rPh>
    <rPh sb="2" eb="4">
      <t>モウシコミ</t>
    </rPh>
    <rPh sb="4" eb="6">
      <t>ヨウシ</t>
    </rPh>
    <rPh sb="6" eb="10">
      <t>キニュウヨウリョウ</t>
    </rPh>
    <phoneticPr fontId="2"/>
  </si>
  <si>
    <t>は、直接入力してください。</t>
    <rPh sb="2" eb="4">
      <t>チョクセツ</t>
    </rPh>
    <rPh sb="4" eb="6">
      <t>ニュウリョク</t>
    </rPh>
    <phoneticPr fontId="2"/>
  </si>
  <si>
    <t>は、プルダウンより選択して入力してください。</t>
    <rPh sb="9" eb="11">
      <t>センタク</t>
    </rPh>
    <rPh sb="13" eb="15">
      <t>ニュウリョク</t>
    </rPh>
    <phoneticPr fontId="2"/>
  </si>
  <si>
    <t>プルダウン内に必要な項目がない場合は、直接入力してください。</t>
    <rPh sb="5" eb="6">
      <t>ナイ</t>
    </rPh>
    <rPh sb="7" eb="9">
      <t>ヒツヨウ</t>
    </rPh>
    <rPh sb="10" eb="12">
      <t>コウモク</t>
    </rPh>
    <rPh sb="15" eb="17">
      <t>バアイ</t>
    </rPh>
    <rPh sb="19" eb="21">
      <t>チョクセツ</t>
    </rPh>
    <rPh sb="21" eb="23">
      <t>ニュウリョク</t>
    </rPh>
    <phoneticPr fontId="2"/>
  </si>
  <si>
    <t>選手１名につき、１行で記入してください。</t>
    <rPh sb="0" eb="2">
      <t>センシュ</t>
    </rPh>
    <rPh sb="3" eb="4">
      <t>メイ</t>
    </rPh>
    <rPh sb="9" eb="10">
      <t>ギョウ</t>
    </rPh>
    <rPh sb="11" eb="13">
      <t>キニュウ</t>
    </rPh>
    <phoneticPr fontId="2"/>
  </si>
  <si>
    <t>①所属</t>
    <rPh sb="1" eb="3">
      <t>ショゾク</t>
    </rPh>
    <phoneticPr fontId="2"/>
  </si>
  <si>
    <t>②氏名、フリガナ</t>
    <rPh sb="1" eb="3">
      <t>シメイ</t>
    </rPh>
    <phoneticPr fontId="2"/>
  </si>
  <si>
    <t>③性別</t>
    <rPh sb="1" eb="3">
      <t>セイベツ</t>
    </rPh>
    <phoneticPr fontId="2"/>
  </si>
  <si>
    <t>④年齢</t>
    <rPh sb="1" eb="3">
      <t>ネンレイ</t>
    </rPh>
    <phoneticPr fontId="2"/>
  </si>
  <si>
    <t>■特記事項欄</t>
    <rPh sb="1" eb="3">
      <t>トッキ</t>
    </rPh>
    <rPh sb="3" eb="5">
      <t>ジコウ</t>
    </rPh>
    <rPh sb="5" eb="6">
      <t>ラン</t>
    </rPh>
    <phoneticPr fontId="10"/>
  </si>
  <si>
    <t>特段の理由により競技場内に同伴する介助者の入場を希望</t>
    <rPh sb="0" eb="2">
      <t>トクダン</t>
    </rPh>
    <rPh sb="3" eb="5">
      <t>リユウ</t>
    </rPh>
    <rPh sb="8" eb="12">
      <t>キョウギジョウナイ</t>
    </rPh>
    <rPh sb="13" eb="15">
      <t>ドウハン</t>
    </rPh>
    <rPh sb="17" eb="20">
      <t>カイジョシャ</t>
    </rPh>
    <rPh sb="21" eb="23">
      <t>ニュウジョウ</t>
    </rPh>
    <rPh sb="24" eb="26">
      <t>キボウ</t>
    </rPh>
    <phoneticPr fontId="2"/>
  </si>
  <si>
    <t>肢体不自由</t>
    <rPh sb="0" eb="2">
      <t>シタイ</t>
    </rPh>
    <rPh sb="2" eb="5">
      <t>フジユウ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</si>
  <si>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</si>
  <si>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</si>
  <si>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</si>
  <si>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内部障害</t>
    <rPh sb="0" eb="2">
      <t>ナイブ</t>
    </rPh>
    <rPh sb="2" eb="4">
      <t>ショウガイ</t>
    </rPh>
    <phoneticPr fontId="2"/>
  </si>
  <si>
    <t>申込責任者名</t>
    <phoneticPr fontId="2"/>
  </si>
  <si>
    <t>E-mail</t>
    <phoneticPr fontId="2"/>
  </si>
  <si>
    <t>所　属　名</t>
    <rPh sb="0" eb="1">
      <t>ショ</t>
    </rPh>
    <rPh sb="2" eb="3">
      <t>ゾク</t>
    </rPh>
    <rPh sb="4" eb="5">
      <t>メイ</t>
    </rPh>
    <phoneticPr fontId="10"/>
  </si>
  <si>
    <t>TEL</t>
    <phoneticPr fontId="10"/>
  </si>
  <si>
    <t xml:space="preserve">申込責任者名                      　　　　　   </t>
    <rPh sb="0" eb="2">
      <t>モウシコミ</t>
    </rPh>
    <rPh sb="2" eb="5">
      <t>セキニンシャ</t>
    </rPh>
    <rPh sb="5" eb="6">
      <t>メイ</t>
    </rPh>
    <phoneticPr fontId="10"/>
  </si>
  <si>
    <t>FAX</t>
    <phoneticPr fontId="10"/>
  </si>
  <si>
    <t>出場競技者内訳</t>
    <rPh sb="0" eb="2">
      <t>シュツジョウ</t>
    </rPh>
    <rPh sb="2" eb="5">
      <t>キョウギシャ</t>
    </rPh>
    <rPh sb="5" eb="7">
      <t>ウチワケ</t>
    </rPh>
    <phoneticPr fontId="10"/>
  </si>
  <si>
    <t>障害分類</t>
    <rPh sb="0" eb="2">
      <t>ショウガイ</t>
    </rPh>
    <phoneticPr fontId="10"/>
  </si>
  <si>
    <r>
      <t>内部障害　　　　　　</t>
    </r>
    <r>
      <rPr>
        <sz val="8"/>
        <rFont val="ＭＳ Ｐゴシック"/>
        <family val="3"/>
        <charset val="128"/>
      </rPr>
      <t>（ぼうこう・直腸障害のみ）</t>
    </r>
    <rPh sb="0" eb="2">
      <t>ナイブ</t>
    </rPh>
    <rPh sb="2" eb="4">
      <t>ショウガイ</t>
    </rPh>
    <rPh sb="16" eb="18">
      <t>チョクチョウ</t>
    </rPh>
    <rPh sb="18" eb="20">
      <t>ショウガイ</t>
    </rPh>
    <phoneticPr fontId="10"/>
  </si>
  <si>
    <t>オープン
（その他）</t>
    <rPh sb="8" eb="9">
      <t>タ</t>
    </rPh>
    <phoneticPr fontId="10"/>
  </si>
  <si>
    <t>性別</t>
    <rPh sb="0" eb="2">
      <t>セイベツ</t>
    </rPh>
    <phoneticPr fontId="10"/>
  </si>
  <si>
    <t>部別</t>
    <rPh sb="0" eb="1">
      <t>ブ</t>
    </rPh>
    <rPh sb="1" eb="2">
      <t>ベツ</t>
    </rPh>
    <phoneticPr fontId="10"/>
  </si>
  <si>
    <t>出場者数</t>
    <rPh sb="0" eb="3">
      <t>シュツジョウシャ</t>
    </rPh>
    <rPh sb="3" eb="4">
      <t>スウ</t>
    </rPh>
    <phoneticPr fontId="10"/>
  </si>
  <si>
    <t>計</t>
    <rPh sb="0" eb="1">
      <t>ケイ</t>
    </rPh>
    <phoneticPr fontId="10"/>
  </si>
  <si>
    <t>障害分類</t>
    <rPh sb="0" eb="2">
      <t>ショウガイ</t>
    </rPh>
    <rPh sb="2" eb="4">
      <t>ブンルイ</t>
    </rPh>
    <phoneticPr fontId="2"/>
  </si>
  <si>
    <t>男子座位</t>
    <rPh sb="0" eb="2">
      <t>ダンシ</t>
    </rPh>
    <rPh sb="2" eb="4">
      <t>ザイ</t>
    </rPh>
    <phoneticPr fontId="2"/>
  </si>
  <si>
    <t>男子立位</t>
    <rPh sb="0" eb="2">
      <t>ダンシ</t>
    </rPh>
    <rPh sb="2" eb="4">
      <t>リツイ</t>
    </rPh>
    <phoneticPr fontId="2"/>
  </si>
  <si>
    <t>女子座位</t>
    <rPh sb="0" eb="2">
      <t>ジョシ</t>
    </rPh>
    <rPh sb="2" eb="4">
      <t>ザイ</t>
    </rPh>
    <phoneticPr fontId="2"/>
  </si>
  <si>
    <t>女子立位</t>
    <rPh sb="0" eb="2">
      <t>ジョシ</t>
    </rPh>
    <rPh sb="2" eb="4">
      <t>リツイ</t>
    </rPh>
    <phoneticPr fontId="2"/>
  </si>
  <si>
    <t>⑤障害分類</t>
    <rPh sb="1" eb="3">
      <t>ショウガイ</t>
    </rPh>
    <rPh sb="3" eb="5">
      <t>ブンルイ</t>
    </rPh>
    <phoneticPr fontId="2"/>
  </si>
  <si>
    <r>
      <t>氏名を記入すると①で記入した「所属名」が自動で入ります。
変更の必要があるときは、プルダウンから</t>
    </r>
    <r>
      <rPr>
        <b/>
        <sz val="11"/>
        <color rgb="FF0000FF"/>
        <rFont val="ＭＳ Ｐゴシック"/>
        <family val="3"/>
        <charset val="128"/>
      </rPr>
      <t>選択（入力）</t>
    </r>
    <r>
      <rPr>
        <sz val="11"/>
        <color theme="1"/>
        <rFont val="ＭＳ Ｐゴシック"/>
        <family val="3"/>
        <charset val="128"/>
      </rPr>
      <t>してください。</t>
    </r>
    <rPh sb="0" eb="2">
      <t>シメイ</t>
    </rPh>
    <rPh sb="3" eb="5">
      <t>キニュウ</t>
    </rPh>
    <rPh sb="10" eb="12">
      <t>キニュウ</t>
    </rPh>
    <rPh sb="15" eb="17">
      <t>ショゾク</t>
    </rPh>
    <rPh sb="17" eb="18">
      <t>メイ</t>
    </rPh>
    <rPh sb="20" eb="22">
      <t>ジドウ</t>
    </rPh>
    <rPh sb="23" eb="24">
      <t>ハイ</t>
    </rPh>
    <rPh sb="29" eb="31">
      <t>ヘンコウ</t>
    </rPh>
    <rPh sb="32" eb="34">
      <t>ヒツヨウ</t>
    </rPh>
    <rPh sb="48" eb="50">
      <t>センタク</t>
    </rPh>
    <rPh sb="51" eb="53">
      <t>ニュウリョク</t>
    </rPh>
    <phoneticPr fontId="2"/>
  </si>
  <si>
    <t>⑥所属</t>
    <rPh sb="1" eb="3">
      <t>ショゾク</t>
    </rPh>
    <phoneticPr fontId="2"/>
  </si>
  <si>
    <t>⑦種目</t>
    <rPh sb="1" eb="3">
      <t>シュモク</t>
    </rPh>
    <phoneticPr fontId="2"/>
  </si>
  <si>
    <t>⑧特記事項</t>
    <rPh sb="1" eb="5">
      <t>トッキジコウ</t>
    </rPh>
    <phoneticPr fontId="2"/>
  </si>
  <si>
    <t>⑨全国大会出場希望</t>
    <rPh sb="1" eb="3">
      <t>ゼンコク</t>
    </rPh>
    <rPh sb="3" eb="5">
      <t>タイカイ</t>
    </rPh>
    <rPh sb="5" eb="7">
      <t>シュツジョウ</t>
    </rPh>
    <rPh sb="7" eb="9">
      <t>キボウ</t>
    </rPh>
    <phoneticPr fontId="2"/>
  </si>
  <si>
    <t>⑩備考</t>
    <rPh sb="1" eb="3">
      <t>ビコウ</t>
    </rPh>
    <phoneticPr fontId="2"/>
  </si>
  <si>
    <r>
      <t>事務局に特にお知らせしたいことがありましたら</t>
    </r>
    <r>
      <rPr>
        <b/>
        <sz val="11"/>
        <color rgb="FF0000FF"/>
        <rFont val="ＭＳ Ｐゴシック"/>
        <family val="3"/>
        <charset val="128"/>
      </rPr>
      <t>入力</t>
    </r>
    <r>
      <rPr>
        <sz val="11"/>
        <color theme="1"/>
        <rFont val="ＭＳ Ｐゴシック"/>
        <family val="3"/>
        <charset val="128"/>
      </rPr>
      <t>してください。</t>
    </r>
    <rPh sb="0" eb="3">
      <t>ジムキョク</t>
    </rPh>
    <rPh sb="4" eb="5">
      <t>トク</t>
    </rPh>
    <rPh sb="7" eb="8">
      <t>シ</t>
    </rPh>
    <rPh sb="22" eb="24">
      <t>ニュウリョク</t>
    </rPh>
    <phoneticPr fontId="2"/>
  </si>
  <si>
    <t>手話</t>
    <rPh sb="0" eb="2">
      <t>シュワ</t>
    </rPh>
    <phoneticPr fontId="2"/>
  </si>
  <si>
    <t>左投</t>
    <rPh sb="0" eb="1">
      <t>ヒダリ</t>
    </rPh>
    <rPh sb="1" eb="2">
      <t>ナ</t>
    </rPh>
    <phoneticPr fontId="2"/>
  </si>
  <si>
    <t>音源の援助を希望（視覚障害者）</t>
    <rPh sb="0" eb="2">
      <t>オンゲン</t>
    </rPh>
    <rPh sb="3" eb="5">
      <t>エンジョ</t>
    </rPh>
    <rPh sb="6" eb="8">
      <t>キボウ</t>
    </rPh>
    <rPh sb="9" eb="11">
      <t>シカク</t>
    </rPh>
    <rPh sb="11" eb="14">
      <t>ショウガイシャ</t>
    </rPh>
    <phoneticPr fontId="2"/>
  </si>
  <si>
    <t>手話通訳を希望（聴覚障害者）</t>
    <rPh sb="0" eb="2">
      <t>シュワ</t>
    </rPh>
    <rPh sb="2" eb="4">
      <t>ツウヤク</t>
    </rPh>
    <rPh sb="5" eb="7">
      <t>キボウ</t>
    </rPh>
    <rPh sb="8" eb="10">
      <t>チョウカク</t>
    </rPh>
    <rPh sb="10" eb="13">
      <t>ショウガイシャ</t>
    </rPh>
    <phoneticPr fontId="2"/>
  </si>
  <si>
    <r>
      <t>主な障害の種類をプルダウンから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color theme="1"/>
        <rFont val="ＭＳ Ｐゴシック"/>
        <family val="3"/>
        <charset val="128"/>
      </rPr>
      <t>してください。今回はオープン参加はありません。</t>
    </r>
    <rPh sb="0" eb="1">
      <t>オモ</t>
    </rPh>
    <rPh sb="2" eb="4">
      <t>ショウガイ</t>
    </rPh>
    <rPh sb="5" eb="7">
      <t>シュルイ</t>
    </rPh>
    <rPh sb="15" eb="17">
      <t>センタク</t>
    </rPh>
    <rPh sb="24" eb="26">
      <t>コンカイ</t>
    </rPh>
    <rPh sb="31" eb="33">
      <t>サンカ</t>
    </rPh>
    <phoneticPr fontId="2"/>
  </si>
  <si>
    <r>
      <rPr>
        <sz val="11"/>
        <rFont val="ＭＳ Ｐゴシック"/>
        <family val="3"/>
        <charset val="128"/>
      </rPr>
      <t>プルダウンから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rFont val="ＭＳ Ｐゴシック"/>
        <family val="3"/>
        <charset val="128"/>
      </rPr>
      <t>してください。市町村、学校、施設（東部～西部）の順で並んでいます。
選択肢がない場合は、直接入力してください。</t>
    </r>
    <rPh sb="7" eb="9">
      <t>センタク</t>
    </rPh>
    <rPh sb="16" eb="19">
      <t>シチョウソン</t>
    </rPh>
    <rPh sb="20" eb="22">
      <t>ガッコウ</t>
    </rPh>
    <rPh sb="23" eb="25">
      <t>シセツ</t>
    </rPh>
    <rPh sb="26" eb="28">
      <t>トウブ</t>
    </rPh>
    <rPh sb="29" eb="31">
      <t>セイブ</t>
    </rPh>
    <rPh sb="33" eb="34">
      <t>ジュン</t>
    </rPh>
    <rPh sb="35" eb="36">
      <t>ナラ</t>
    </rPh>
    <rPh sb="43" eb="46">
      <t>センタクシ</t>
    </rPh>
    <rPh sb="49" eb="51">
      <t>バアイ</t>
    </rPh>
    <rPh sb="53" eb="55">
      <t>チョクセツ</t>
    </rPh>
    <rPh sb="55" eb="57">
      <t>ニュウリョク</t>
    </rPh>
    <phoneticPr fontId="2"/>
  </si>
  <si>
    <r>
      <rPr>
        <sz val="11"/>
        <rFont val="ＭＳ Ｐゴシック"/>
        <family val="3"/>
        <charset val="128"/>
      </rPr>
      <t>プルダウンから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color theme="1"/>
        <rFont val="ＭＳ Ｐゴシック"/>
        <family val="3"/>
        <charset val="128"/>
      </rPr>
      <t>してください。</t>
    </r>
    <rPh sb="7" eb="9">
      <t>センタク</t>
    </rPh>
    <phoneticPr fontId="2"/>
  </si>
  <si>
    <r>
      <t>富山県代表として選考された場合で、全国大会に出場可能な方は、プルダウンから「○」で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rFont val="ＭＳ Ｐゴシック"/>
        <family val="3"/>
        <charset val="128"/>
      </rPr>
      <t>してください。</t>
    </r>
    <rPh sb="0" eb="3">
      <t>トヤマケン</t>
    </rPh>
    <rPh sb="3" eb="5">
      <t>ダイヒョウ</t>
    </rPh>
    <rPh sb="8" eb="10">
      <t>センコウ</t>
    </rPh>
    <rPh sb="13" eb="15">
      <t>バアイ</t>
    </rPh>
    <rPh sb="17" eb="19">
      <t>ゼンコク</t>
    </rPh>
    <rPh sb="19" eb="21">
      <t>タイカイ</t>
    </rPh>
    <rPh sb="22" eb="24">
      <t>シュツジョウ</t>
    </rPh>
    <rPh sb="24" eb="26">
      <t>カノウ</t>
    </rPh>
    <rPh sb="27" eb="28">
      <t>カタ</t>
    </rPh>
    <rPh sb="41" eb="43">
      <t>センタク</t>
    </rPh>
    <phoneticPr fontId="2"/>
  </si>
  <si>
    <t>上記以外の支援等を希望（入力）</t>
    <rPh sb="0" eb="2">
      <t>ジョウキ</t>
    </rPh>
    <rPh sb="2" eb="4">
      <t>イガイ</t>
    </rPh>
    <rPh sb="5" eb="7">
      <t>シエン</t>
    </rPh>
    <rPh sb="7" eb="8">
      <t>トウ</t>
    </rPh>
    <rPh sb="9" eb="11">
      <t>キボウ</t>
    </rPh>
    <rPh sb="12" eb="14">
      <t>ニュウリョク</t>
    </rPh>
    <phoneticPr fontId="2"/>
  </si>
  <si>
    <t>　　　     @</t>
    <phoneticPr fontId="2"/>
  </si>
  <si>
    <r>
      <t>ディスタンスの「立位、座位」をプルダウンから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rFont val="ＭＳ Ｐゴシック"/>
        <family val="3"/>
        <charset val="128"/>
      </rPr>
      <t>してください。今回はアキュラシー競技は実施しません。</t>
    </r>
    <rPh sb="8" eb="10">
      <t>リツイ</t>
    </rPh>
    <rPh sb="11" eb="13">
      <t>ザイ</t>
    </rPh>
    <rPh sb="22" eb="24">
      <t>センタク</t>
    </rPh>
    <rPh sb="31" eb="33">
      <t>コンカイ</t>
    </rPh>
    <rPh sb="40" eb="42">
      <t>キョウギ</t>
    </rPh>
    <rPh sb="43" eb="45">
      <t>ジッシ</t>
    </rPh>
    <phoneticPr fontId="2"/>
  </si>
  <si>
    <t>別紙２総括表は別紙１申込用紙の記載を基に自動で集計します。</t>
    <rPh sb="0" eb="2">
      <t>ベッシ</t>
    </rPh>
    <rPh sb="3" eb="6">
      <t>ソウカツヒョウ</t>
    </rPh>
    <rPh sb="7" eb="9">
      <t>ベッシ</t>
    </rPh>
    <rPh sb="10" eb="12">
      <t>モウシコミ</t>
    </rPh>
    <rPh sb="12" eb="14">
      <t>ヨウシ</t>
    </rPh>
    <rPh sb="15" eb="17">
      <t>キサイ</t>
    </rPh>
    <rPh sb="18" eb="19">
      <t>モト</t>
    </rPh>
    <rPh sb="20" eb="22">
      <t>ジドウ</t>
    </rPh>
    <rPh sb="23" eb="25">
      <t>シュウケイ</t>
    </rPh>
    <phoneticPr fontId="2"/>
  </si>
  <si>
    <r>
      <t>下の表を参考に希望するものをプルダウンから「○」で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color theme="1"/>
        <rFont val="ＭＳ Ｐゴシック"/>
        <family val="3"/>
        <charset val="128"/>
      </rPr>
      <t>してください。
選択肢にない場合は「他（記載）」欄に直接入力してください。データで処理しますので、画面上で見えにくくても構いません。</t>
    </r>
    <rPh sb="0" eb="1">
      <t>シタ</t>
    </rPh>
    <rPh sb="2" eb="3">
      <t>ヒョウ</t>
    </rPh>
    <rPh sb="4" eb="6">
      <t>サンコウ</t>
    </rPh>
    <rPh sb="7" eb="9">
      <t>キボウ</t>
    </rPh>
    <rPh sb="25" eb="27">
      <t>センタク</t>
    </rPh>
    <rPh sb="35" eb="38">
      <t>センタクシ</t>
    </rPh>
    <rPh sb="41" eb="43">
      <t>バアイ</t>
    </rPh>
    <rPh sb="45" eb="46">
      <t>ホカ</t>
    </rPh>
    <rPh sb="47" eb="49">
      <t>キサイ</t>
    </rPh>
    <rPh sb="51" eb="52">
      <t>ラン</t>
    </rPh>
    <rPh sb="53" eb="55">
      <t>チョクセツ</t>
    </rPh>
    <rPh sb="55" eb="57">
      <t>ニュウリョク</t>
    </rPh>
    <phoneticPr fontId="2"/>
  </si>
  <si>
    <t>第２３回富山県障害者スポーツ大会（フライングディスク競技会）参加申込用紙</t>
    <rPh sb="0" eb="1">
      <t>ダイ</t>
    </rPh>
    <rPh sb="3" eb="4">
      <t>カイ</t>
    </rPh>
    <rPh sb="4" eb="7">
      <t>トヤマケン</t>
    </rPh>
    <rPh sb="7" eb="10">
      <t>ショウガイシャ</t>
    </rPh>
    <rPh sb="14" eb="16">
      <t>タイカイ</t>
    </rPh>
    <rPh sb="26" eb="29">
      <t>キョウギカイ</t>
    </rPh>
    <rPh sb="30" eb="32">
      <t>サンカ</t>
    </rPh>
    <rPh sb="32" eb="33">
      <t>モウ</t>
    </rPh>
    <rPh sb="33" eb="34">
      <t>コ</t>
    </rPh>
    <rPh sb="34" eb="36">
      <t>ヨウシ</t>
    </rPh>
    <phoneticPr fontId="2"/>
  </si>
  <si>
    <t>第２３回富山県障害者スポーツ大会（フライングディスク競技会）参加申込総括表</t>
    <rPh sb="0" eb="1">
      <t>ダイ</t>
    </rPh>
    <rPh sb="3" eb="4">
      <t>カイ</t>
    </rPh>
    <rPh sb="4" eb="16">
      <t>ト</t>
    </rPh>
    <rPh sb="26" eb="29">
      <t>キョウギカイ</t>
    </rPh>
    <rPh sb="30" eb="32">
      <t>サンカ</t>
    </rPh>
    <rPh sb="32" eb="34">
      <t>モウシコミ</t>
    </rPh>
    <rPh sb="34" eb="36">
      <t>ソウカツ</t>
    </rPh>
    <rPh sb="36" eb="37">
      <t>ヒョウ</t>
    </rPh>
    <phoneticPr fontId="10"/>
  </si>
  <si>
    <r>
      <rPr>
        <b/>
        <sz val="11"/>
        <color rgb="FFFF0000"/>
        <rFont val="ＭＳ Ｐゴシック"/>
        <family val="3"/>
        <charset val="128"/>
      </rPr>
      <t>令和５年４月１日現在</t>
    </r>
    <r>
      <rPr>
        <sz val="11"/>
        <color theme="1"/>
        <rFont val="ＭＳ Ｐゴシック"/>
        <family val="3"/>
        <charset val="128"/>
      </rPr>
      <t>の年齢を</t>
    </r>
    <r>
      <rPr>
        <b/>
        <sz val="11"/>
        <color rgb="FF0000FF"/>
        <rFont val="ＭＳ Ｐゴシック"/>
        <family val="3"/>
        <charset val="128"/>
      </rPr>
      <t>入力</t>
    </r>
    <r>
      <rPr>
        <sz val="11"/>
        <color theme="1"/>
        <rFont val="ＭＳ Ｐゴシック"/>
        <family val="3"/>
        <charset val="128"/>
      </rPr>
      <t>してください。</t>
    </r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ネンレイ</t>
    </rPh>
    <rPh sb="14" eb="16">
      <t>ニュウリョク</t>
    </rPh>
    <phoneticPr fontId="2"/>
  </si>
  <si>
    <t>障害種</t>
    <rPh sb="0" eb="2">
      <t>ショウガイ</t>
    </rPh>
    <rPh sb="2" eb="3">
      <t>シュ</t>
    </rPh>
    <phoneticPr fontId="2"/>
  </si>
  <si>
    <r>
      <t>姓と名の間を</t>
    </r>
    <r>
      <rPr>
        <u/>
        <sz val="11"/>
        <color theme="1"/>
        <rFont val="ＭＳ Ｐゴシック"/>
        <family val="3"/>
        <charset val="128"/>
      </rPr>
      <t>全角１字分</t>
    </r>
    <r>
      <rPr>
        <sz val="11"/>
        <color theme="1"/>
        <rFont val="ＭＳ Ｐゴシック"/>
        <family val="3"/>
        <charset val="128"/>
      </rPr>
      <t>空けて</t>
    </r>
    <r>
      <rPr>
        <b/>
        <sz val="11"/>
        <color rgb="FF0000FF"/>
        <rFont val="ＭＳ Ｐゴシック"/>
        <family val="3"/>
        <charset val="128"/>
      </rPr>
      <t>入力</t>
    </r>
    <r>
      <rPr>
        <sz val="11"/>
        <color theme="1"/>
        <rFont val="ＭＳ Ｐゴシック"/>
        <family val="3"/>
        <charset val="128"/>
      </rPr>
      <t>してください。</t>
    </r>
    <rPh sb="0" eb="1">
      <t>セイ</t>
    </rPh>
    <rPh sb="2" eb="3">
      <t>ナ</t>
    </rPh>
    <rPh sb="4" eb="5">
      <t>アイダ</t>
    </rPh>
    <rPh sb="6" eb="8">
      <t>ゼンカク</t>
    </rPh>
    <rPh sb="9" eb="10">
      <t>ジ</t>
    </rPh>
    <rPh sb="10" eb="11">
      <t>ブン</t>
    </rPh>
    <rPh sb="11" eb="12">
      <t>ソラ</t>
    </rPh>
    <rPh sb="14" eb="16">
      <t>ニュウリョク</t>
    </rPh>
    <phoneticPr fontId="2"/>
  </si>
  <si>
    <t>※今大会のディスタンス競技会場エリアには、介助者のみの同行を許可しますので、介助者が必要な場合は、申込用紙の介助欄⑧に必ず〇印をつけてください。</t>
    <rPh sb="1" eb="2">
      <t>イマ</t>
    </rPh>
    <rPh sb="2" eb="4">
      <t>タイカイ</t>
    </rPh>
    <rPh sb="11" eb="15">
      <t>キョウギカイジョウ</t>
    </rPh>
    <rPh sb="21" eb="24">
      <t>カイジョシャ</t>
    </rPh>
    <rPh sb="27" eb="29">
      <t>ドウコウ</t>
    </rPh>
    <rPh sb="30" eb="32">
      <t>キョカ</t>
    </rPh>
    <rPh sb="38" eb="41">
      <t>カイジョシャ</t>
    </rPh>
    <rPh sb="42" eb="44">
      <t>ヒツヨウ</t>
    </rPh>
    <rPh sb="45" eb="47">
      <t>バアイ</t>
    </rPh>
    <rPh sb="49" eb="51">
      <t>モウシコミ</t>
    </rPh>
    <rPh sb="51" eb="53">
      <t>ヨウシ</t>
    </rPh>
    <rPh sb="54" eb="57">
      <t>カイジョラン</t>
    </rPh>
    <rPh sb="59" eb="60">
      <t>カナラ</t>
    </rPh>
    <rPh sb="61" eb="63">
      <t>マルシルシ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</si>
</sst>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3333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.5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indent="3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indent="3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27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5" fillId="0" borderId="0" xfId="4" applyFont="1">
      <alignment vertical="center"/>
    </xf>
    <xf numFmtId="0" fontId="8" fillId="0" borderId="0" xfId="4" applyAlignment="1">
      <alignment horizontal="center" vertical="center"/>
    </xf>
    <xf numFmtId="0" fontId="8" fillId="0" borderId="0" xfId="4">
      <alignment vertical="center"/>
    </xf>
    <xf numFmtId="0" fontId="13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25" xfId="4" applyFont="1" applyBorder="1" applyAlignment="1">
      <alignment horizontal="center" vertical="center"/>
    </xf>
    <xf numFmtId="0" fontId="5" fillId="0" borderId="28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 shrinkToFit="1"/>
    </xf>
    <xf numFmtId="0" fontId="9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 shrinkToFit="1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10" xfId="0" applyFont="1" applyBorder="1">
      <alignment vertical="center"/>
    </xf>
    <xf numFmtId="0" fontId="8" fillId="0" borderId="0" xfId="4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 shrinkToFit="1"/>
    </xf>
    <xf numFmtId="0" fontId="8" fillId="0" borderId="23" xfId="4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8" fillId="0" borderId="29" xfId="4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11" fillId="0" borderId="0" xfId="4" applyFont="1">
      <alignment vertical="center"/>
    </xf>
    <xf numFmtId="0" fontId="5" fillId="0" borderId="0" xfId="4" applyFont="1" applyAlignment="1">
      <alignment horizontal="left" vertical="center" indent="1"/>
    </xf>
    <xf numFmtId="0" fontId="5" fillId="0" borderId="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 shrinkToFit="1"/>
    </xf>
    <xf numFmtId="0" fontId="5" fillId="0" borderId="12" xfId="4" applyFont="1" applyBorder="1" applyAlignment="1">
      <alignment horizontal="center" vertical="center" shrinkToFit="1"/>
    </xf>
    <xf numFmtId="0" fontId="11" fillId="0" borderId="0" xfId="4" applyFont="1" applyAlignment="1">
      <alignment horizontal="center" vertical="center" textRotation="255"/>
    </xf>
    <xf numFmtId="0" fontId="5" fillId="0" borderId="0" xfId="4" applyFont="1" applyAlignment="1">
      <alignment horizontal="center" vertical="center" shrinkToFit="1"/>
    </xf>
    <xf numFmtId="0" fontId="20" fillId="0" borderId="0" xfId="4" applyFont="1" applyAlignment="1">
      <alignment horizontal="left" vertical="center"/>
    </xf>
    <xf numFmtId="0" fontId="5" fillId="0" borderId="0" xfId="4" applyFont="1" applyAlignment="1"/>
    <xf numFmtId="0" fontId="8" fillId="0" borderId="3" xfId="4" applyBorder="1">
      <alignment vertical="center"/>
    </xf>
    <xf numFmtId="0" fontId="22" fillId="0" borderId="0" xfId="4" applyFont="1" applyAlignment="1">
      <alignment horizontal="left" vertical="center"/>
    </xf>
    <xf numFmtId="0" fontId="22" fillId="0" borderId="0" xfId="4" applyFont="1">
      <alignment vertical="center"/>
    </xf>
    <xf numFmtId="0" fontId="21" fillId="0" borderId="0" xfId="4" applyFont="1" applyAlignment="1">
      <alignment horizontal="left" vertical="center"/>
    </xf>
    <xf numFmtId="0" fontId="17" fillId="0" borderId="0" xfId="0" applyFont="1">
      <alignment vertical="center"/>
    </xf>
    <xf numFmtId="0" fontId="1" fillId="4" borderId="23" xfId="0" applyFont="1" applyFill="1" applyBorder="1" applyAlignment="1">
      <alignment horizontal="center" vertical="center" shrinkToFit="1"/>
    </xf>
    <xf numFmtId="0" fontId="1" fillId="4" borderId="34" xfId="0" applyFont="1" applyFill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 applyProtection="1">
      <alignment horizontal="left" vertical="center" indent="3" shrinkToFit="1"/>
      <protection locked="0"/>
    </xf>
    <xf numFmtId="0" fontId="6" fillId="5" borderId="39" xfId="0" applyFont="1" applyFill="1" applyBorder="1" applyAlignment="1" applyProtection="1">
      <alignment horizontal="center" vertical="center" shrinkToFi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34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9" fillId="0" borderId="23" xfId="1" applyFont="1" applyBorder="1" applyAlignment="1" applyProtection="1">
      <alignment horizontal="center" vertical="center" shrinkToFit="1"/>
      <protection locked="0"/>
    </xf>
    <xf numFmtId="0" fontId="9" fillId="0" borderId="23" xfId="1" applyFont="1" applyBorder="1" applyAlignment="1" applyProtection="1">
      <alignment horizontal="center" vertical="center" wrapText="1" shrinkToFit="1"/>
      <protection locked="0"/>
    </xf>
    <xf numFmtId="0" fontId="9" fillId="5" borderId="23" xfId="1" applyFont="1" applyFill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11" fillId="0" borderId="23" xfId="1" applyFont="1" applyBorder="1" applyAlignment="1" applyProtection="1">
      <alignment horizontal="center" vertical="center" shrinkToFit="1"/>
      <protection locked="0"/>
    </xf>
    <xf numFmtId="0" fontId="11" fillId="0" borderId="23" xfId="1" applyFont="1" applyBorder="1" applyAlignment="1" applyProtection="1">
      <alignment horizontal="center" vertical="center" wrapText="1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12" fillId="0" borderId="31" xfId="2" applyFont="1" applyBorder="1" applyAlignment="1" applyProtection="1">
      <alignment horizontal="left" vertical="center" shrinkToFit="1"/>
      <protection locked="0"/>
    </xf>
    <xf numFmtId="0" fontId="11" fillId="0" borderId="31" xfId="2" applyFont="1" applyBorder="1" applyAlignment="1" applyProtection="1">
      <alignment horizontal="left" vertical="center" shrinkToFit="1"/>
      <protection locked="0"/>
    </xf>
    <xf numFmtId="0" fontId="12" fillId="0" borderId="31" xfId="2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12" fillId="0" borderId="31" xfId="3" applyFont="1" applyBorder="1" applyAlignment="1" applyProtection="1">
      <alignment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2" fillId="0" borderId="31" xfId="3" applyFont="1" applyBorder="1" applyAlignment="1" applyProtection="1">
      <alignment horizontal="left" vertical="center" shrinkToFit="1"/>
      <protection locked="0"/>
    </xf>
    <xf numFmtId="0" fontId="11" fillId="0" borderId="31" xfId="1" applyFont="1" applyBorder="1" applyAlignment="1" applyProtection="1">
      <alignment vertical="center" shrinkToFit="1"/>
      <protection locked="0"/>
    </xf>
    <xf numFmtId="0" fontId="12" fillId="0" borderId="31" xfId="1" applyFont="1" applyBorder="1" applyAlignment="1" applyProtection="1">
      <alignment vertical="center" shrinkToFit="1"/>
      <protection locked="0"/>
    </xf>
    <xf numFmtId="0" fontId="12" fillId="0" borderId="31" xfId="2" applyFont="1" applyBorder="1" applyAlignment="1" applyProtection="1">
      <alignment horizontal="justify" vertical="center" shrinkToFit="1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38" xfId="0" applyFont="1" applyBorder="1" applyProtection="1">
      <alignment vertical="center"/>
      <protection locked="0"/>
    </xf>
    <xf numFmtId="0" fontId="1" fillId="0" borderId="9" xfId="0" applyFont="1" applyBorder="1" applyAlignment="1">
      <alignment horizontal="center" vertical="center" shrinkToFit="1"/>
    </xf>
    <xf numFmtId="0" fontId="3" fillId="0" borderId="77" xfId="0" applyFont="1" applyBorder="1">
      <alignment vertical="center"/>
    </xf>
    <xf numFmtId="0" fontId="3" fillId="0" borderId="0" xfId="0" applyFont="1" applyAlignment="1">
      <alignment horizontal="left" vertical="top"/>
    </xf>
    <xf numFmtId="0" fontId="23" fillId="0" borderId="7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1" fillId="0" borderId="23" xfId="4" applyFont="1" applyBorder="1" applyAlignment="1" applyProtection="1">
      <alignment horizontal="center" vertical="center"/>
      <protection hidden="1"/>
    </xf>
    <xf numFmtId="0" fontId="11" fillId="0" borderId="8" xfId="4" applyFont="1" applyBorder="1" applyAlignment="1" applyProtection="1">
      <alignment horizontal="center" vertical="center"/>
      <protection hidden="1"/>
    </xf>
    <xf numFmtId="0" fontId="11" fillId="0" borderId="26" xfId="4" applyFont="1" applyBorder="1" applyAlignment="1" applyProtection="1">
      <alignment horizontal="center" vertical="center" wrapText="1" shrinkToFit="1"/>
      <protection hidden="1"/>
    </xf>
    <xf numFmtId="0" fontId="11" fillId="0" borderId="66" xfId="4" applyFont="1" applyBorder="1" applyAlignment="1" applyProtection="1">
      <alignment horizontal="center" vertical="center"/>
      <protection hidden="1"/>
    </xf>
    <xf numFmtId="0" fontId="11" fillId="0" borderId="67" xfId="4" applyFont="1" applyBorder="1" applyAlignment="1" applyProtection="1">
      <alignment horizontal="center" vertical="center"/>
      <protection hidden="1"/>
    </xf>
    <xf numFmtId="0" fontId="11" fillId="0" borderId="13" xfId="4" applyFont="1" applyBorder="1" applyAlignment="1" applyProtection="1">
      <alignment horizontal="center" vertical="center" shrinkToFit="1"/>
      <protection hidden="1"/>
    </xf>
    <xf numFmtId="176" fontId="6" fillId="0" borderId="23" xfId="0" applyNumberFormat="1" applyFont="1" applyBorder="1" applyAlignment="1" applyProtection="1">
      <alignment horizontal="center" vertical="center" shrinkToFit="1"/>
      <protection locked="0" hidden="1"/>
    </xf>
    <xf numFmtId="176" fontId="6" fillId="0" borderId="34" xfId="0" applyNumberFormat="1" applyFont="1" applyBorder="1" applyAlignment="1" applyProtection="1">
      <alignment horizontal="center" vertical="center" shrinkToFit="1"/>
      <protection locked="0" hidden="1"/>
    </xf>
    <xf numFmtId="0" fontId="5" fillId="0" borderId="84" xfId="0" applyFont="1" applyBorder="1" applyAlignment="1" applyProtection="1">
      <alignment horizontal="center" vertical="center" shrinkToFit="1"/>
      <protection locked="0"/>
    </xf>
    <xf numFmtId="0" fontId="7" fillId="0" borderId="84" xfId="0" applyFont="1" applyBorder="1" applyAlignment="1" applyProtection="1">
      <alignment horizontal="left" vertical="center" wrapText="1"/>
      <protection locked="0"/>
    </xf>
    <xf numFmtId="0" fontId="1" fillId="0" borderId="84" xfId="0" applyFont="1" applyBorder="1" applyAlignment="1" applyProtection="1">
      <alignment horizontal="left" vertical="center" wrapText="1"/>
      <protection locked="0"/>
    </xf>
    <xf numFmtId="0" fontId="25" fillId="0" borderId="74" xfId="0" applyFont="1" applyBorder="1" applyAlignment="1">
      <alignment horizontal="left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78" xfId="0" applyFont="1" applyBorder="1" applyAlignment="1">
      <alignment horizontal="left" vertical="center" wrapText="1"/>
    </xf>
    <xf numFmtId="0" fontId="25" fillId="0" borderId="79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8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8" xfId="4" applyBorder="1" applyAlignment="1">
      <alignment horizontal="left" vertical="center"/>
    </xf>
    <xf numFmtId="0" fontId="8" fillId="0" borderId="2" xfId="4" applyBorder="1" applyAlignment="1">
      <alignment horizontal="left" vertical="center"/>
    </xf>
    <xf numFmtId="0" fontId="8" fillId="0" borderId="7" xfId="4" applyBorder="1" applyAlignment="1">
      <alignment horizontal="left" vertical="center"/>
    </xf>
    <xf numFmtId="0" fontId="3" fillId="3" borderId="17" xfId="0" applyFont="1" applyFill="1" applyBorder="1" applyAlignment="1" applyProtection="1">
      <alignment horizontal="left" vertical="center" indent="3" shrinkToFit="1"/>
      <protection locked="0"/>
    </xf>
    <xf numFmtId="0" fontId="3" fillId="3" borderId="18" xfId="0" applyFont="1" applyFill="1" applyBorder="1" applyAlignment="1" applyProtection="1">
      <alignment horizontal="left" vertical="center" indent="3" shrinkToFit="1"/>
      <protection locked="0"/>
    </xf>
    <xf numFmtId="0" fontId="3" fillId="3" borderId="20" xfId="0" applyFont="1" applyFill="1" applyBorder="1" applyAlignment="1" applyProtection="1">
      <alignment horizontal="left" vertical="center" indent="3" shrinkToFit="1"/>
      <protection locked="0"/>
    </xf>
    <xf numFmtId="0" fontId="1" fillId="3" borderId="8" xfId="0" applyFont="1" applyFill="1" applyBorder="1" applyAlignment="1" applyProtection="1">
      <alignment horizontal="left" vertical="center" indent="3" shrinkToFit="1"/>
      <protection locked="0"/>
    </xf>
    <xf numFmtId="0" fontId="1" fillId="3" borderId="2" xfId="0" applyFont="1" applyFill="1" applyBorder="1" applyAlignment="1" applyProtection="1">
      <alignment horizontal="left" vertical="center" indent="3" shrinkToFit="1"/>
      <protection locked="0"/>
    </xf>
    <xf numFmtId="0" fontId="1" fillId="3" borderId="45" xfId="0" applyFont="1" applyFill="1" applyBorder="1" applyAlignment="1" applyProtection="1">
      <alignment horizontal="left" vertical="center" indent="3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3" fillId="0" borderId="70" xfId="0" applyFont="1" applyBorder="1" applyAlignment="1" applyProtection="1">
      <alignment horizontal="distributed" vertical="center" wrapText="1" indent="1" shrinkToFit="1"/>
      <protection locked="0"/>
    </xf>
    <xf numFmtId="0" fontId="3" fillId="0" borderId="36" xfId="0" applyFont="1" applyBorder="1" applyAlignment="1" applyProtection="1">
      <alignment horizontal="distributed" vertical="center" indent="1" shrinkToFit="1"/>
      <protection locked="0"/>
    </xf>
    <xf numFmtId="0" fontId="3" fillId="0" borderId="42" xfId="0" applyFont="1" applyBorder="1" applyAlignment="1" applyProtection="1">
      <alignment horizontal="distributed" vertical="center" indent="1" shrinkToFit="1"/>
      <protection locked="0"/>
    </xf>
    <xf numFmtId="0" fontId="3" fillId="0" borderId="3" xfId="0" applyFont="1" applyBorder="1" applyAlignment="1" applyProtection="1">
      <alignment horizontal="distributed" vertical="center" indent="1" shrinkToFit="1"/>
      <protection locked="0"/>
    </xf>
    <xf numFmtId="0" fontId="3" fillId="0" borderId="0" xfId="0" applyFont="1" applyAlignment="1" applyProtection="1">
      <alignment horizontal="distributed" vertical="center" indent="1" shrinkToFit="1"/>
      <protection locked="0"/>
    </xf>
    <xf numFmtId="0" fontId="3" fillId="0" borderId="71" xfId="0" applyFont="1" applyBorder="1" applyAlignment="1" applyProtection="1">
      <alignment horizontal="distributed" vertical="center" indent="1" shrinkToFit="1"/>
      <protection locked="0"/>
    </xf>
    <xf numFmtId="0" fontId="3" fillId="0" borderId="11" xfId="0" applyFont="1" applyBorder="1" applyAlignment="1" applyProtection="1">
      <alignment horizontal="distributed" vertical="center" indent="1" shrinkToFit="1"/>
      <protection locked="0"/>
    </xf>
    <xf numFmtId="0" fontId="3" fillId="0" borderId="1" xfId="0" applyFont="1" applyBorder="1" applyAlignment="1" applyProtection="1">
      <alignment horizontal="distributed" vertical="center" indent="1" shrinkToFit="1"/>
      <protection locked="0"/>
    </xf>
    <xf numFmtId="0" fontId="3" fillId="0" borderId="14" xfId="0" applyFont="1" applyBorder="1" applyAlignment="1" applyProtection="1">
      <alignment horizontal="distributed" vertical="center" inden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1" fillId="0" borderId="41" xfId="0" applyFont="1" applyBorder="1" applyAlignment="1">
      <alignment horizontal="center" vertical="center" shrinkToFit="1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left" vertical="center" indent="1" shrinkToFit="1"/>
      <protection locked="0"/>
    </xf>
    <xf numFmtId="0" fontId="1" fillId="2" borderId="18" xfId="0" applyFont="1" applyFill="1" applyBorder="1" applyAlignment="1" applyProtection="1">
      <alignment horizontal="left" vertical="center" indent="1" shrinkToFit="1"/>
      <protection locked="0"/>
    </xf>
    <xf numFmtId="0" fontId="1" fillId="2" borderId="39" xfId="0" applyFont="1" applyFill="1" applyBorder="1" applyAlignment="1" applyProtection="1">
      <alignment horizontal="left" vertical="center" indent="1" shrinkToFit="1"/>
      <protection locked="0"/>
    </xf>
    <xf numFmtId="0" fontId="1" fillId="3" borderId="8" xfId="0" applyFont="1" applyFill="1" applyBorder="1" applyAlignment="1" applyProtection="1">
      <alignment horizontal="left" vertical="center" indent="1" shrinkToFit="1"/>
      <protection locked="0"/>
    </xf>
    <xf numFmtId="0" fontId="1" fillId="3" borderId="2" xfId="0" applyFont="1" applyFill="1" applyBorder="1" applyAlignment="1" applyProtection="1">
      <alignment horizontal="left" vertical="center" indent="1" shrinkToFit="1"/>
      <protection locked="0"/>
    </xf>
    <xf numFmtId="0" fontId="1" fillId="3" borderId="45" xfId="0" applyFont="1" applyFill="1" applyBorder="1" applyAlignment="1" applyProtection="1">
      <alignment horizontal="left" vertical="center" indent="1" shrinkToFit="1"/>
      <protection locked="0"/>
    </xf>
    <xf numFmtId="0" fontId="1" fillId="3" borderId="40" xfId="0" applyFont="1" applyFill="1" applyBorder="1" applyAlignment="1" applyProtection="1">
      <alignment horizontal="left" vertical="center" indent="1" shrinkToFit="1"/>
      <protection locked="0"/>
    </xf>
    <xf numFmtId="0" fontId="1" fillId="3" borderId="41" xfId="0" applyFont="1" applyFill="1" applyBorder="1" applyAlignment="1" applyProtection="1">
      <alignment horizontal="left" vertical="center" indent="1" shrinkToFit="1"/>
      <protection locked="0"/>
    </xf>
    <xf numFmtId="0" fontId="1" fillId="3" borderId="13" xfId="0" applyFont="1" applyFill="1" applyBorder="1" applyAlignment="1" applyProtection="1">
      <alignment horizontal="left" vertical="center" indent="1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left" vertical="center" indent="3" shrinkToFit="1"/>
      <protection locked="0"/>
    </xf>
    <xf numFmtId="0" fontId="1" fillId="0" borderId="1" xfId="0" applyFont="1" applyBorder="1" applyAlignment="1" applyProtection="1">
      <alignment horizontal="left" vertical="center" indent="3" shrinkToFit="1"/>
      <protection locked="0"/>
    </xf>
    <xf numFmtId="0" fontId="11" fillId="0" borderId="0" xfId="4" applyFont="1">
      <alignment vertical="center"/>
    </xf>
    <xf numFmtId="0" fontId="5" fillId="0" borderId="64" xfId="4" applyFont="1" applyBorder="1" applyAlignment="1" applyProtection="1">
      <alignment horizontal="center" vertical="center"/>
      <protection hidden="1"/>
    </xf>
    <xf numFmtId="0" fontId="5" fillId="0" borderId="65" xfId="4" applyFont="1" applyBorder="1" applyAlignment="1" applyProtection="1">
      <alignment horizontal="center" vertical="center"/>
      <protection hidden="1"/>
    </xf>
    <xf numFmtId="0" fontId="5" fillId="0" borderId="11" xfId="4" applyFont="1" applyBorder="1" applyAlignment="1" applyProtection="1">
      <alignment horizontal="center" vertical="center"/>
      <protection hidden="1"/>
    </xf>
    <xf numFmtId="0" fontId="5" fillId="0" borderId="1" xfId="4" applyFont="1" applyBorder="1" applyAlignment="1" applyProtection="1">
      <alignment horizontal="center" vertical="center"/>
      <protection hidden="1"/>
    </xf>
    <xf numFmtId="0" fontId="11" fillId="0" borderId="52" xfId="4" applyFont="1" applyBorder="1" applyAlignment="1">
      <alignment horizontal="center" vertical="center" shrinkToFit="1"/>
    </xf>
    <xf numFmtId="0" fontId="11" fillId="0" borderId="54" xfId="4" applyFont="1" applyBorder="1" applyAlignment="1">
      <alignment horizontal="center" vertical="center" shrinkToFit="1"/>
    </xf>
    <xf numFmtId="0" fontId="11" fillId="0" borderId="52" xfId="4" applyFont="1" applyBorder="1" applyAlignment="1">
      <alignment horizontal="center" vertical="center" wrapText="1" shrinkToFit="1"/>
    </xf>
    <xf numFmtId="0" fontId="11" fillId="0" borderId="54" xfId="4" applyFont="1" applyBorder="1" applyAlignment="1">
      <alignment horizontal="center" vertical="center" wrapText="1" shrinkToFit="1"/>
    </xf>
    <xf numFmtId="0" fontId="11" fillId="0" borderId="60" xfId="4" applyFont="1" applyBorder="1" applyAlignment="1">
      <alignment horizontal="center" vertical="center" wrapText="1" shrinkToFit="1"/>
    </xf>
    <xf numFmtId="0" fontId="11" fillId="0" borderId="42" xfId="4" applyFont="1" applyBorder="1" applyAlignment="1">
      <alignment horizontal="center" vertical="center" wrapText="1" shrinkToFit="1"/>
    </xf>
    <xf numFmtId="0" fontId="11" fillId="0" borderId="62" xfId="4" applyFont="1" applyBorder="1" applyAlignment="1">
      <alignment horizontal="center" vertical="center" wrapText="1" shrinkToFit="1"/>
    </xf>
    <xf numFmtId="0" fontId="11" fillId="0" borderId="55" xfId="4" applyFont="1" applyBorder="1" applyAlignment="1">
      <alignment horizontal="center" vertical="center" wrapText="1" shrinkToFit="1"/>
    </xf>
    <xf numFmtId="0" fontId="11" fillId="0" borderId="61" xfId="4" applyFont="1" applyBorder="1" applyAlignment="1">
      <alignment horizontal="center" vertical="center" wrapText="1" shrinkToFit="1"/>
    </xf>
    <xf numFmtId="0" fontId="11" fillId="0" borderId="63" xfId="4" applyFont="1" applyBorder="1" applyAlignment="1">
      <alignment horizontal="center" vertical="center" wrapText="1" shrinkToFit="1"/>
    </xf>
    <xf numFmtId="0" fontId="18" fillId="0" borderId="0" xfId="4" applyFont="1" applyAlignment="1">
      <alignment horizontal="center" vertical="center"/>
    </xf>
    <xf numFmtId="0" fontId="19" fillId="0" borderId="48" xfId="4" applyFont="1" applyBorder="1" applyAlignment="1" applyProtection="1">
      <alignment horizontal="center" vertical="center"/>
      <protection hidden="1"/>
    </xf>
    <xf numFmtId="0" fontId="19" fillId="0" borderId="49" xfId="4" applyFont="1" applyBorder="1" applyAlignment="1" applyProtection="1">
      <alignment horizontal="center" vertical="center"/>
      <protection hidden="1"/>
    </xf>
    <xf numFmtId="0" fontId="5" fillId="0" borderId="72" xfId="4" applyFont="1" applyBorder="1" applyAlignment="1" applyProtection="1">
      <alignment horizontal="left" vertical="center" indent="1"/>
      <protection hidden="1"/>
    </xf>
    <xf numFmtId="0" fontId="5" fillId="0" borderId="49" xfId="4" applyFont="1" applyBorder="1" applyAlignment="1" applyProtection="1">
      <alignment horizontal="left" vertical="center" indent="1"/>
      <protection hidden="1"/>
    </xf>
    <xf numFmtId="0" fontId="5" fillId="0" borderId="50" xfId="4" applyFont="1" applyBorder="1" applyAlignment="1" applyProtection="1">
      <alignment horizontal="left" vertical="center" indent="1"/>
      <protection hidden="1"/>
    </xf>
    <xf numFmtId="0" fontId="5" fillId="0" borderId="48" xfId="4" applyFont="1" applyBorder="1" applyAlignment="1" applyProtection="1">
      <alignment horizontal="center" vertical="center"/>
      <protection hidden="1"/>
    </xf>
    <xf numFmtId="0" fontId="5" fillId="0" borderId="49" xfId="4" applyFont="1" applyBorder="1" applyAlignment="1" applyProtection="1">
      <alignment horizontal="center" vertical="center"/>
      <protection hidden="1"/>
    </xf>
    <xf numFmtId="0" fontId="11" fillId="0" borderId="34" xfId="4" applyFont="1" applyBorder="1" applyAlignment="1" applyProtection="1">
      <alignment horizontal="center" vertical="center"/>
      <protection hidden="1"/>
    </xf>
    <xf numFmtId="0" fontId="11" fillId="0" borderId="68" xfId="4" applyFont="1" applyBorder="1" applyAlignment="1" applyProtection="1">
      <alignment horizontal="center" vertical="center"/>
      <protection hidden="1"/>
    </xf>
    <xf numFmtId="0" fontId="11" fillId="0" borderId="69" xfId="4" applyFont="1" applyBorder="1" applyAlignment="1" applyProtection="1">
      <alignment horizontal="center" vertical="center"/>
      <protection hidden="1"/>
    </xf>
    <xf numFmtId="0" fontId="11" fillId="0" borderId="51" xfId="4" applyFont="1" applyBorder="1" applyAlignment="1">
      <alignment horizontal="center" vertical="center" textRotation="255"/>
    </xf>
    <xf numFmtId="0" fontId="11" fillId="0" borderId="43" xfId="4" applyFont="1" applyBorder="1" applyAlignment="1">
      <alignment horizontal="center" vertical="center" textRotation="255"/>
    </xf>
    <xf numFmtId="0" fontId="11" fillId="0" borderId="58" xfId="4" applyFont="1" applyBorder="1" applyAlignment="1">
      <alignment horizontal="center" vertical="center" textRotation="255"/>
    </xf>
    <xf numFmtId="0" fontId="11" fillId="0" borderId="35" xfId="4" applyFont="1" applyBorder="1" applyAlignment="1" applyProtection="1">
      <alignment horizontal="center" vertical="center"/>
      <protection hidden="1"/>
    </xf>
    <xf numFmtId="0" fontId="19" fillId="0" borderId="48" xfId="4" applyFont="1" applyBorder="1" applyAlignment="1" applyProtection="1">
      <alignment horizontal="left" vertical="center" indent="1"/>
      <protection hidden="1"/>
    </xf>
    <xf numFmtId="0" fontId="19" fillId="0" borderId="49" xfId="4" applyFont="1" applyBorder="1" applyAlignment="1" applyProtection="1">
      <alignment horizontal="left" vertical="center" indent="1"/>
      <protection hidden="1"/>
    </xf>
    <xf numFmtId="0" fontId="19" fillId="0" borderId="73" xfId="4" applyFont="1" applyBorder="1" applyAlignment="1" applyProtection="1">
      <alignment horizontal="left" vertical="center" indent="1"/>
      <protection hidden="1"/>
    </xf>
    <xf numFmtId="0" fontId="11" fillId="0" borderId="53" xfId="4" applyFont="1" applyBorder="1" applyAlignment="1">
      <alignment horizontal="center" vertical="center" shrinkToFit="1"/>
    </xf>
    <xf numFmtId="0" fontId="11" fillId="0" borderId="56" xfId="4" applyFont="1" applyBorder="1" applyAlignment="1">
      <alignment horizontal="center" vertical="center" shrinkToFit="1"/>
    </xf>
    <xf numFmtId="0" fontId="11" fillId="0" borderId="39" xfId="4" applyFont="1" applyBorder="1" applyAlignment="1">
      <alignment horizontal="center" vertical="center" wrapText="1" shrinkToFit="1"/>
    </xf>
    <xf numFmtId="0" fontId="11" fillId="0" borderId="57" xfId="4" applyFont="1" applyBorder="1" applyAlignment="1">
      <alignment horizontal="center" vertical="center" wrapText="1" shrinkToFit="1"/>
    </xf>
  </cellXfs>
  <cellStyles count="5">
    <cellStyle name="標準" xfId="0" builtinId="0"/>
    <cellStyle name="標準 2" xfId="1" xr:uid="{00000000-0005-0000-0000-000001000000}"/>
    <cellStyle name="標準 3" xfId="4" xr:uid="{00000000-0005-0000-0000-000002000000}"/>
    <cellStyle name="標準 7 2" xfId="3" xr:uid="{00000000-0005-0000-0000-000003000000}"/>
    <cellStyle name="標準 8" xfId="2" xr:uid="{00000000-0005-0000-0000-000004000000}"/>
  </cellStyles>
  <dxfs count="0"/>
  <tableStyles count="0" defaultTableStyle="TableStyleMedium2" defaultPivotStyle="PivotStyleLight16"/>
  <colors>
    <mruColors>
      <color rgb="FFCCFF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10</xdr:col>
      <xdr:colOff>274320</xdr:colOff>
      <xdr:row>18</xdr:row>
      <xdr:rowOff>99870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346F28B-6D5C-C1CA-7F3D-9C18DD19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"/>
          <a:ext cx="7711440" cy="324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1276350</xdr:colOff>
      <xdr:row>20</xdr:row>
      <xdr:rowOff>142875</xdr:rowOff>
    </xdr:from>
    <xdr:to>
      <xdr:col>9</xdr:col>
      <xdr:colOff>571500</xdr:colOff>
      <xdr:row>25</xdr:row>
      <xdr:rowOff>104775</xdr:rowOff>
    </xdr:to>
    <xdr:sp macro="" textlink="">
      <xdr:nvSpPr>
        <xdr:cNvPr id="4" name="四角形: 角を丸くする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543050" y="3990975"/>
          <a:ext cx="5657850" cy="8191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1181101</xdr:colOff>
      <xdr:row>6</xdr:row>
      <xdr:rowOff>200025</xdr:rowOff>
    </xdr:from>
    <xdr:to>
      <xdr:col>1</xdr:col>
      <xdr:colOff>1362075</xdr:colOff>
      <xdr:row>8</xdr:row>
      <xdr:rowOff>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43051" y="1200150"/>
          <a:ext cx="0" cy="171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</xdr:col>
      <xdr:colOff>463878</xdr:colOff>
      <xdr:row>11</xdr:row>
      <xdr:rowOff>23324</xdr:rowOff>
    </xdr:from>
    <xdr:to>
      <xdr:col>2</xdr:col>
      <xdr:colOff>702003</xdr:colOff>
      <xdr:row>12</xdr:row>
      <xdr:rowOff>73914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850718" y="1951184"/>
          <a:ext cx="238125" cy="2563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319098</xdr:colOff>
      <xdr:row>11</xdr:row>
      <xdr:rowOff>31581</xdr:rowOff>
    </xdr:from>
    <xdr:to>
      <xdr:col>1</xdr:col>
      <xdr:colOff>571500</xdr:colOff>
      <xdr:row>12</xdr:row>
      <xdr:rowOff>30480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36318" y="1959441"/>
          <a:ext cx="252402" cy="2046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105019</xdr:colOff>
      <xdr:row>3</xdr:row>
      <xdr:rowOff>64845</xdr:rowOff>
    </xdr:from>
    <xdr:to>
      <xdr:col>4</xdr:col>
      <xdr:colOff>324094</xdr:colOff>
      <xdr:row>4</xdr:row>
      <xdr:rowOff>98966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210169" y="579195"/>
          <a:ext cx="219075" cy="2150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885825</xdr:colOff>
      <xdr:row>6</xdr:row>
      <xdr:rowOff>228601</xdr:rowOff>
    </xdr:from>
    <xdr:to>
      <xdr:col>1</xdr:col>
      <xdr:colOff>1066800</xdr:colOff>
      <xdr:row>7</xdr:row>
      <xdr:rowOff>209550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543050" y="1200151"/>
          <a:ext cx="0" cy="1714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4</xdr:col>
      <xdr:colOff>477123</xdr:colOff>
      <xdr:row>11</xdr:row>
      <xdr:rowOff>58238</xdr:rowOff>
    </xdr:from>
    <xdr:to>
      <xdr:col>5</xdr:col>
      <xdr:colOff>93345</xdr:colOff>
      <xdr:row>12</xdr:row>
      <xdr:rowOff>13335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87963" y="1986098"/>
          <a:ext cx="370602" cy="1608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189512</xdr:colOff>
      <xdr:row>11</xdr:row>
      <xdr:rowOff>56772</xdr:rowOff>
    </xdr:from>
    <xdr:to>
      <xdr:col>6</xdr:col>
      <xdr:colOff>420017</xdr:colOff>
      <xdr:row>12</xdr:row>
      <xdr:rowOff>18880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609112" y="1984632"/>
          <a:ext cx="230505" cy="1678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7</xdr:col>
      <xdr:colOff>463846</xdr:colOff>
      <xdr:row>11</xdr:row>
      <xdr:rowOff>22678</xdr:rowOff>
    </xdr:from>
    <xdr:to>
      <xdr:col>8</xdr:col>
      <xdr:colOff>76199</xdr:colOff>
      <xdr:row>12</xdr:row>
      <xdr:rowOff>66675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683546" y="1994353"/>
          <a:ext cx="317203" cy="2535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9</xdr:col>
      <xdr:colOff>28547</xdr:colOff>
      <xdr:row>11</xdr:row>
      <xdr:rowOff>59300</xdr:rowOff>
    </xdr:from>
    <xdr:to>
      <xdr:col>9</xdr:col>
      <xdr:colOff>205963</xdr:colOff>
      <xdr:row>12</xdr:row>
      <xdr:rowOff>21408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711287" y="1987160"/>
          <a:ext cx="177416" cy="1678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9</xdr:col>
      <xdr:colOff>444448</xdr:colOff>
      <xdr:row>11</xdr:row>
      <xdr:rowOff>29347</xdr:rowOff>
    </xdr:from>
    <xdr:to>
      <xdr:col>9</xdr:col>
      <xdr:colOff>717816</xdr:colOff>
      <xdr:row>12</xdr:row>
      <xdr:rowOff>62475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127188" y="1957207"/>
          <a:ext cx="273368" cy="238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6</xdr:col>
      <xdr:colOff>624375</xdr:colOff>
      <xdr:row>10</xdr:row>
      <xdr:rowOff>104776</xdr:rowOff>
    </xdr:from>
    <xdr:to>
      <xdr:col>8</xdr:col>
      <xdr:colOff>622786</xdr:colOff>
      <xdr:row>10</xdr:row>
      <xdr:rowOff>194904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 rot="5400000">
          <a:off x="5798217" y="1207909"/>
          <a:ext cx="90128" cy="1408111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137172</xdr:colOff>
      <xdr:row>10</xdr:row>
      <xdr:rowOff>119961</xdr:rowOff>
    </xdr:from>
    <xdr:to>
      <xdr:col>1</xdr:col>
      <xdr:colOff>742010</xdr:colOff>
      <xdr:row>10</xdr:row>
      <xdr:rowOff>186632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 rot="5400000">
          <a:off x="1092055" y="1613003"/>
          <a:ext cx="66671" cy="604838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609855</xdr:colOff>
      <xdr:row>11</xdr:row>
      <xdr:rowOff>44903</xdr:rowOff>
    </xdr:from>
    <xdr:to>
      <xdr:col>3</xdr:col>
      <xdr:colOff>386715</xdr:colOff>
      <xdr:row>12</xdr:row>
      <xdr:rowOff>57150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996695" y="1972763"/>
          <a:ext cx="546480" cy="2179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3</xdr:col>
      <xdr:colOff>330834</xdr:colOff>
      <xdr:row>11</xdr:row>
      <xdr:rowOff>25854</xdr:rowOff>
    </xdr:from>
    <xdr:to>
      <xdr:col>3</xdr:col>
      <xdr:colOff>729615</xdr:colOff>
      <xdr:row>12</xdr:row>
      <xdr:rowOff>76444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487294" y="1953714"/>
          <a:ext cx="398781" cy="2563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7</xdr:row>
      <xdr:rowOff>180975</xdr:rowOff>
    </xdr:from>
    <xdr:to>
      <xdr:col>12</xdr:col>
      <xdr:colOff>419100</xdr:colOff>
      <xdr:row>15</xdr:row>
      <xdr:rowOff>142874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10275" y="2200275"/>
          <a:ext cx="352425" cy="2095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200">
              <a:solidFill>
                <a:schemeClr val="bg1"/>
              </a:solidFill>
            </a:rPr>
            <a:t>本年度は実施しません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ho\OneDrive\&#12489;&#12461;&#12517;&#12513;&#12531;&#12488;\&#38556;&#12473;&#12509;\&#21508;&#22823;&#20250;&#21442;&#21152;&#30003;&#36796;&#26360;1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水泳申込用紙"/>
      <sheetName val="陸上申込用紙"/>
      <sheetName val="フライングディスク申込用紙"/>
      <sheetName val="卓球申込用紙"/>
      <sheetName val="Sheet1"/>
    </sheetNames>
    <sheetDataSet>
      <sheetData sheetId="0">
        <row r="7">
          <cell r="AP7"/>
          <cell r="AQ7"/>
          <cell r="AU7"/>
          <cell r="AV7"/>
        </row>
        <row r="8">
          <cell r="AP8" t="str">
            <v>朝日町</v>
          </cell>
          <cell r="AQ8">
            <v>1</v>
          </cell>
          <cell r="AU8" t="str">
            <v>25m自由形</v>
          </cell>
          <cell r="AV8">
            <v>1</v>
          </cell>
        </row>
        <row r="9">
          <cell r="AP9" t="str">
            <v>入善町</v>
          </cell>
          <cell r="AQ9">
            <v>2</v>
          </cell>
          <cell r="AU9" t="str">
            <v>50m自由形</v>
          </cell>
          <cell r="AV9">
            <v>2</v>
          </cell>
        </row>
        <row r="10">
          <cell r="AP10" t="str">
            <v>黒部市</v>
          </cell>
          <cell r="AQ10">
            <v>3</v>
          </cell>
          <cell r="AU10" t="str">
            <v>25m背泳ぎ</v>
          </cell>
          <cell r="AV10">
            <v>3</v>
          </cell>
        </row>
        <row r="11">
          <cell r="AP11" t="str">
            <v>魚津市</v>
          </cell>
          <cell r="AQ11">
            <v>4</v>
          </cell>
          <cell r="AU11" t="str">
            <v>50m背泳ぎ</v>
          </cell>
          <cell r="AV11">
            <v>4</v>
          </cell>
        </row>
        <row r="12">
          <cell r="AP12" t="str">
            <v>滑川市</v>
          </cell>
          <cell r="AQ12">
            <v>5</v>
          </cell>
          <cell r="AU12" t="str">
            <v>25m平泳ぎ</v>
          </cell>
          <cell r="AV12">
            <v>5</v>
          </cell>
        </row>
        <row r="13">
          <cell r="AP13" t="str">
            <v>立山町</v>
          </cell>
          <cell r="AQ13">
            <v>6</v>
          </cell>
          <cell r="AU13" t="str">
            <v>50m平泳ぎ</v>
          </cell>
          <cell r="AV13">
            <v>6</v>
          </cell>
        </row>
        <row r="14">
          <cell r="AP14" t="str">
            <v>上市町</v>
          </cell>
          <cell r="AQ14">
            <v>7</v>
          </cell>
          <cell r="AU14" t="str">
            <v>25mバタフライ</v>
          </cell>
          <cell r="AV14">
            <v>7</v>
          </cell>
        </row>
        <row r="15">
          <cell r="AP15" t="str">
            <v>舟橋村</v>
          </cell>
          <cell r="AQ15">
            <v>8</v>
          </cell>
          <cell r="AU15" t="str">
            <v>50mバタフライ</v>
          </cell>
          <cell r="AV15">
            <v>9</v>
          </cell>
        </row>
        <row r="16">
          <cell r="AP16" t="str">
            <v>富山市</v>
          </cell>
          <cell r="AQ16">
            <v>9</v>
          </cell>
          <cell r="AU16" t="str">
            <v>リレーA</v>
          </cell>
          <cell r="AV16">
            <v>10</v>
          </cell>
        </row>
        <row r="17">
          <cell r="AP17" t="str">
            <v>富山市（大沢野）</v>
          </cell>
          <cell r="AQ17" t="str">
            <v>9-2</v>
          </cell>
          <cell r="AU17" t="str">
            <v>リレーB</v>
          </cell>
          <cell r="AV17">
            <v>11</v>
          </cell>
        </row>
        <row r="18">
          <cell r="AP18" t="str">
            <v>富山市（八尾）</v>
          </cell>
          <cell r="AQ18" t="str">
            <v>9-3</v>
          </cell>
          <cell r="AU18" t="str">
            <v>メドレーリレーA</v>
          </cell>
          <cell r="AV18">
            <v>12</v>
          </cell>
        </row>
        <row r="19">
          <cell r="AP19" t="str">
            <v>富山市（婦中）</v>
          </cell>
          <cell r="AQ19" t="str">
            <v>9-4</v>
          </cell>
          <cell r="AU19" t="str">
            <v>メドレーリレーB</v>
          </cell>
          <cell r="AV19">
            <v>13</v>
          </cell>
        </row>
        <row r="20">
          <cell r="AP20" t="str">
            <v>富山市（大山）</v>
          </cell>
          <cell r="AQ20" t="str">
            <v>9-5</v>
          </cell>
          <cell r="AU20"/>
          <cell r="AV20"/>
        </row>
        <row r="21">
          <cell r="AP21" t="str">
            <v>射水市</v>
          </cell>
          <cell r="AQ21">
            <v>10</v>
          </cell>
          <cell r="AU21"/>
          <cell r="AV21"/>
        </row>
        <row r="22">
          <cell r="AP22" t="str">
            <v>高岡市</v>
          </cell>
          <cell r="AQ22">
            <v>11</v>
          </cell>
        </row>
        <row r="23">
          <cell r="AP23" t="str">
            <v>氷見市</v>
          </cell>
          <cell r="AQ23">
            <v>12</v>
          </cell>
        </row>
        <row r="24">
          <cell r="AP24" t="str">
            <v>小矢部市</v>
          </cell>
          <cell r="AQ24">
            <v>13</v>
          </cell>
        </row>
        <row r="25">
          <cell r="AP25" t="str">
            <v>砺波市</v>
          </cell>
          <cell r="AQ25">
            <v>14</v>
          </cell>
        </row>
        <row r="26">
          <cell r="AP26" t="str">
            <v>南砺市</v>
          </cell>
          <cell r="AQ26">
            <v>15</v>
          </cell>
        </row>
        <row r="27">
          <cell r="AP27"/>
          <cell r="AQ27"/>
        </row>
        <row r="28">
          <cell r="AP28" t="str">
            <v>富山視覚総合支援学校</v>
          </cell>
          <cell r="AQ28">
            <v>21</v>
          </cell>
        </row>
        <row r="29">
          <cell r="AP29" t="str">
            <v>富山聴覚総合支援学校</v>
          </cell>
          <cell r="AQ29">
            <v>22</v>
          </cell>
        </row>
        <row r="30">
          <cell r="AP30" t="str">
            <v>高岡聴覚総合支援学校</v>
          </cell>
          <cell r="AQ30">
            <v>23</v>
          </cell>
        </row>
        <row r="31">
          <cell r="AP31" t="str">
            <v>にいかわ総合支援学校</v>
          </cell>
          <cell r="AQ31">
            <v>24</v>
          </cell>
        </row>
        <row r="32">
          <cell r="AP32" t="str">
            <v>しらとり支援学校</v>
          </cell>
          <cell r="AQ32">
            <v>25</v>
          </cell>
        </row>
        <row r="33">
          <cell r="AP33" t="str">
            <v>高岡支援学校</v>
          </cell>
          <cell r="AQ33">
            <v>26</v>
          </cell>
        </row>
        <row r="34">
          <cell r="AP34" t="str">
            <v>となみ総合支援学校</v>
          </cell>
          <cell r="AQ34">
            <v>27</v>
          </cell>
        </row>
        <row r="35">
          <cell r="AP35" t="str">
            <v>となみ東支援学校</v>
          </cell>
          <cell r="AQ35">
            <v>28</v>
          </cell>
        </row>
        <row r="36">
          <cell r="AP36" t="str">
            <v>富山総合支援学校</v>
          </cell>
          <cell r="AQ36">
            <v>29</v>
          </cell>
        </row>
        <row r="37">
          <cell r="AP37" t="str">
            <v>高志支援学校</v>
          </cell>
          <cell r="AQ37">
            <v>30</v>
          </cell>
        </row>
        <row r="38">
          <cell r="AP38" t="str">
            <v>高志こまどり分教室</v>
          </cell>
          <cell r="AQ38">
            <v>31</v>
          </cell>
        </row>
        <row r="39">
          <cell r="AP39" t="str">
            <v>ふるさと支援学校</v>
          </cell>
          <cell r="AQ39">
            <v>32</v>
          </cell>
        </row>
        <row r="40">
          <cell r="AP40" t="str">
            <v>富山高等支援学校</v>
          </cell>
          <cell r="AQ40">
            <v>33</v>
          </cell>
        </row>
        <row r="41">
          <cell r="AP41" t="str">
            <v>高岡高等支援学校</v>
          </cell>
          <cell r="AQ41">
            <v>34</v>
          </cell>
        </row>
        <row r="42">
          <cell r="AP42" t="str">
            <v>富大附属特別支援学校</v>
          </cell>
          <cell r="AQ42">
            <v>35</v>
          </cell>
        </row>
        <row r="43">
          <cell r="AP43" t="str">
            <v>こまどり支援学校</v>
          </cell>
          <cell r="AQ43">
            <v>36</v>
          </cell>
        </row>
        <row r="44">
          <cell r="AP44"/>
          <cell r="AQ44"/>
        </row>
        <row r="45">
          <cell r="AP45" t="str">
            <v>工房あおの丘</v>
          </cell>
          <cell r="AQ45">
            <v>41</v>
          </cell>
        </row>
        <row r="46">
          <cell r="AP46" t="str">
            <v>華のれん</v>
          </cell>
          <cell r="AQ46">
            <v>42</v>
          </cell>
        </row>
        <row r="47">
          <cell r="AP47" t="str">
            <v>にいかわ苑</v>
          </cell>
          <cell r="AQ47">
            <v>43</v>
          </cell>
        </row>
        <row r="48">
          <cell r="AP48" t="str">
            <v>黒部学園</v>
          </cell>
          <cell r="AQ48">
            <v>44</v>
          </cell>
        </row>
        <row r="49">
          <cell r="AP49" t="str">
            <v>くろべ工房</v>
          </cell>
          <cell r="AQ49">
            <v>45</v>
          </cell>
        </row>
        <row r="50">
          <cell r="AP50" t="str">
            <v>あいもと里山</v>
          </cell>
          <cell r="AQ50">
            <v>46</v>
          </cell>
        </row>
        <row r="51">
          <cell r="AP51" t="str">
            <v>つつじ苑</v>
          </cell>
          <cell r="AQ51">
            <v>47</v>
          </cell>
        </row>
        <row r="52">
          <cell r="AP52" t="str">
            <v>わくわくファームきらり</v>
          </cell>
          <cell r="AQ52">
            <v>48</v>
          </cell>
        </row>
        <row r="53">
          <cell r="AP53" t="str">
            <v>雷鳥苑</v>
          </cell>
          <cell r="AQ53">
            <v>49</v>
          </cell>
        </row>
        <row r="54">
          <cell r="AP54" t="str">
            <v>新川会</v>
          </cell>
          <cell r="AQ54">
            <v>50</v>
          </cell>
        </row>
        <row r="55">
          <cell r="AP55" t="str">
            <v>愛和報恩会</v>
          </cell>
          <cell r="AQ55">
            <v>51</v>
          </cell>
        </row>
        <row r="56">
          <cell r="AP56" t="str">
            <v>高志ライフケアホーム</v>
          </cell>
          <cell r="AQ56">
            <v>52</v>
          </cell>
        </row>
        <row r="57">
          <cell r="AP57" t="str">
            <v>高志ワークホーム</v>
          </cell>
          <cell r="AQ57">
            <v>53</v>
          </cell>
        </row>
        <row r="58">
          <cell r="AP58" t="str">
            <v>ＳＯＮ富山</v>
          </cell>
          <cell r="AQ58">
            <v>54</v>
          </cell>
        </row>
        <row r="59">
          <cell r="AP59" t="str">
            <v>けやき苑</v>
          </cell>
          <cell r="AQ59">
            <v>55</v>
          </cell>
        </row>
        <row r="60">
          <cell r="AP60" t="str">
            <v>ひまわりの郷</v>
          </cell>
          <cell r="AQ60">
            <v>56</v>
          </cell>
        </row>
        <row r="61">
          <cell r="AP61" t="str">
            <v>野積園</v>
          </cell>
          <cell r="AQ61">
            <v>57</v>
          </cell>
        </row>
        <row r="62">
          <cell r="AP62" t="str">
            <v>セーナー苑</v>
          </cell>
          <cell r="AQ62">
            <v>58</v>
          </cell>
        </row>
        <row r="63">
          <cell r="AP63"/>
          <cell r="AQ63"/>
        </row>
        <row r="64">
          <cell r="AP64" t="str">
            <v>新生苑</v>
          </cell>
          <cell r="AQ64">
            <v>61</v>
          </cell>
        </row>
        <row r="65">
          <cell r="AP65" t="str">
            <v>自立サポートJam</v>
          </cell>
          <cell r="AQ65">
            <v>62</v>
          </cell>
        </row>
        <row r="66">
          <cell r="AP66" t="str">
            <v>志貴野ホーム</v>
          </cell>
          <cell r="AQ66">
            <v>63</v>
          </cell>
        </row>
        <row r="67">
          <cell r="AP67" t="str">
            <v>渓明園</v>
          </cell>
          <cell r="AQ67">
            <v>64</v>
          </cell>
        </row>
        <row r="68">
          <cell r="AP68" t="str">
            <v>砺波学園</v>
          </cell>
          <cell r="AQ68">
            <v>65</v>
          </cell>
        </row>
        <row r="69">
          <cell r="AP69" t="str">
            <v>マーシ園</v>
          </cell>
          <cell r="AQ69">
            <v>66</v>
          </cell>
        </row>
        <row r="70">
          <cell r="AP70" t="str">
            <v>花椿</v>
          </cell>
          <cell r="AQ70">
            <v>67</v>
          </cell>
        </row>
        <row r="71">
          <cell r="AP71"/>
          <cell r="AQ71"/>
        </row>
        <row r="72">
          <cell r="AP72"/>
          <cell r="AQ72"/>
        </row>
        <row r="73">
          <cell r="AP73"/>
          <cell r="AQ73"/>
        </row>
        <row r="74">
          <cell r="AP74"/>
          <cell r="AQ74"/>
        </row>
        <row r="75">
          <cell r="AP75"/>
          <cell r="AQ75"/>
        </row>
      </sheetData>
      <sheetData sheetId="1">
        <row r="7">
          <cell r="AV7"/>
          <cell r="AW7"/>
        </row>
        <row r="8">
          <cell r="AQ8" t="str">
            <v>朝日町</v>
          </cell>
          <cell r="AR8">
            <v>1</v>
          </cell>
          <cell r="AV8" t="str">
            <v>50m</v>
          </cell>
          <cell r="AW8">
            <v>1</v>
          </cell>
        </row>
        <row r="9">
          <cell r="AQ9" t="str">
            <v>入善町</v>
          </cell>
          <cell r="AR9">
            <v>2</v>
          </cell>
          <cell r="AV9" t="str">
            <v>100m</v>
          </cell>
          <cell r="AW9">
            <v>2</v>
          </cell>
        </row>
        <row r="10">
          <cell r="AQ10" t="str">
            <v>黒部市</v>
          </cell>
          <cell r="AR10">
            <v>3</v>
          </cell>
          <cell r="AV10" t="str">
            <v>200m</v>
          </cell>
          <cell r="AW10">
            <v>3</v>
          </cell>
        </row>
        <row r="11">
          <cell r="AQ11" t="str">
            <v>魚津市</v>
          </cell>
          <cell r="AR11">
            <v>4</v>
          </cell>
          <cell r="AV11" t="str">
            <v>400m</v>
          </cell>
          <cell r="AW11">
            <v>4</v>
          </cell>
        </row>
        <row r="12">
          <cell r="AQ12" t="str">
            <v>滑川市</v>
          </cell>
          <cell r="AR12">
            <v>5</v>
          </cell>
          <cell r="AV12" t="str">
            <v>800m</v>
          </cell>
          <cell r="AW12">
            <v>5</v>
          </cell>
        </row>
        <row r="13">
          <cell r="AQ13" t="str">
            <v>立山町</v>
          </cell>
          <cell r="AR13">
            <v>6</v>
          </cell>
          <cell r="AV13" t="str">
            <v>1500m</v>
          </cell>
          <cell r="AW13">
            <v>6</v>
          </cell>
        </row>
        <row r="14">
          <cell r="AQ14" t="str">
            <v>上市町</v>
          </cell>
          <cell r="AR14">
            <v>7</v>
          </cell>
          <cell r="AV14" t="str">
            <v>スラローム</v>
          </cell>
          <cell r="AW14">
            <v>7</v>
          </cell>
        </row>
        <row r="15">
          <cell r="AQ15" t="str">
            <v>舟橋村</v>
          </cell>
          <cell r="AR15">
            <v>8</v>
          </cell>
          <cell r="AV15" t="str">
            <v>走高跳</v>
          </cell>
          <cell r="AW15">
            <v>9</v>
          </cell>
        </row>
        <row r="16">
          <cell r="AQ16" t="str">
            <v>富山市</v>
          </cell>
          <cell r="AR16">
            <v>9</v>
          </cell>
          <cell r="AV16" t="str">
            <v>立幅跳</v>
          </cell>
          <cell r="AW16">
            <v>10</v>
          </cell>
        </row>
        <row r="17">
          <cell r="AQ17" t="str">
            <v>富山市（大沢野）</v>
          </cell>
          <cell r="AR17" t="str">
            <v>9-2</v>
          </cell>
          <cell r="AV17" t="str">
            <v>走幅跳</v>
          </cell>
          <cell r="AW17">
            <v>11</v>
          </cell>
        </row>
        <row r="18">
          <cell r="AQ18" t="str">
            <v>富山市（八尾）</v>
          </cell>
          <cell r="AR18" t="str">
            <v>9-3</v>
          </cell>
          <cell r="AV18" t="str">
            <v>砲丸投</v>
          </cell>
          <cell r="AW18">
            <v>12</v>
          </cell>
        </row>
        <row r="19">
          <cell r="AQ19" t="str">
            <v>富山市（婦中）</v>
          </cell>
          <cell r="AR19" t="str">
            <v>9-4</v>
          </cell>
          <cell r="AV19" t="str">
            <v>ソフトボール投</v>
          </cell>
          <cell r="AW19">
            <v>13</v>
          </cell>
        </row>
        <row r="20">
          <cell r="AQ20" t="str">
            <v>富山市（大山）</v>
          </cell>
          <cell r="AR20" t="str">
            <v>9-5</v>
          </cell>
          <cell r="AV20" t="str">
            <v>ジャベリックスロー</v>
          </cell>
          <cell r="AW20">
            <v>14</v>
          </cell>
        </row>
        <row r="21">
          <cell r="AQ21" t="str">
            <v>射水市</v>
          </cell>
          <cell r="AR21">
            <v>10</v>
          </cell>
          <cell r="AV21" t="str">
            <v>ビーンバッグ投</v>
          </cell>
          <cell r="AW21">
            <v>15</v>
          </cell>
        </row>
        <row r="22">
          <cell r="AQ22" t="str">
            <v>高岡市</v>
          </cell>
          <cell r="AR22">
            <v>11</v>
          </cell>
          <cell r="AV22" t="str">
            <v>4x100mﾘﾚｰ</v>
          </cell>
          <cell r="AW22">
            <v>8</v>
          </cell>
        </row>
        <row r="23">
          <cell r="AQ23" t="str">
            <v>氷見市</v>
          </cell>
          <cell r="AR23">
            <v>12</v>
          </cell>
          <cell r="AV23" t="str">
            <v>4x100mﾘﾚｰA</v>
          </cell>
          <cell r="AW23" t="str">
            <v>8A</v>
          </cell>
        </row>
        <row r="24">
          <cell r="AQ24" t="str">
            <v>小矢部市</v>
          </cell>
          <cell r="AR24">
            <v>13</v>
          </cell>
          <cell r="AV24" t="str">
            <v>4x100mﾘﾚｰB</v>
          </cell>
          <cell r="AW24" t="str">
            <v>8B</v>
          </cell>
        </row>
        <row r="25">
          <cell r="AQ25" t="str">
            <v>砺波市</v>
          </cell>
          <cell r="AR25">
            <v>14</v>
          </cell>
          <cell r="AV25" t="str">
            <v>4x100mﾘﾚｰC</v>
          </cell>
          <cell r="AW25" t="str">
            <v>8C</v>
          </cell>
        </row>
        <row r="26">
          <cell r="AQ26" t="str">
            <v>南砺市</v>
          </cell>
          <cell r="AR26">
            <v>15</v>
          </cell>
          <cell r="AV26" t="str">
            <v>4x100mﾘﾚｰD</v>
          </cell>
          <cell r="AW26" t="str">
            <v>8D</v>
          </cell>
        </row>
        <row r="27">
          <cell r="AQ27"/>
          <cell r="AR27"/>
          <cell r="AV27" t="str">
            <v>4x100mﾘﾚｰE</v>
          </cell>
          <cell r="AW27" t="str">
            <v>8E</v>
          </cell>
        </row>
        <row r="28">
          <cell r="AQ28" t="str">
            <v>富山視覚総合支援学校</v>
          </cell>
          <cell r="AR28">
            <v>21</v>
          </cell>
          <cell r="AV28" t="str">
            <v>4x100mﾘﾚｰF</v>
          </cell>
          <cell r="AW28" t="str">
            <v>8F</v>
          </cell>
        </row>
        <row r="29">
          <cell r="AQ29" t="str">
            <v>富山聴覚総合支援学校</v>
          </cell>
          <cell r="AR29">
            <v>22</v>
          </cell>
        </row>
        <row r="30">
          <cell r="AQ30" t="str">
            <v>高岡聴覚総合支援学校</v>
          </cell>
          <cell r="AR30">
            <v>23</v>
          </cell>
        </row>
        <row r="31">
          <cell r="AQ31" t="str">
            <v>にいかわ総合支援学校</v>
          </cell>
          <cell r="AR31">
            <v>24</v>
          </cell>
        </row>
        <row r="32">
          <cell r="AQ32" t="str">
            <v>しらとり支援学校</v>
          </cell>
          <cell r="AR32">
            <v>25</v>
          </cell>
        </row>
        <row r="33">
          <cell r="AQ33" t="str">
            <v>高岡支援学校</v>
          </cell>
          <cell r="AR33">
            <v>26</v>
          </cell>
        </row>
        <row r="34">
          <cell r="AQ34" t="str">
            <v>となみ総合支援学校</v>
          </cell>
          <cell r="AR34">
            <v>27</v>
          </cell>
        </row>
        <row r="35">
          <cell r="AQ35" t="str">
            <v>となみ東支援学校</v>
          </cell>
          <cell r="AR35">
            <v>28</v>
          </cell>
        </row>
        <row r="36">
          <cell r="AQ36" t="str">
            <v>富山総合支援学校</v>
          </cell>
          <cell r="AR36">
            <v>29</v>
          </cell>
        </row>
        <row r="37">
          <cell r="AQ37" t="str">
            <v>高志支援学校</v>
          </cell>
          <cell r="AR37">
            <v>30</v>
          </cell>
        </row>
        <row r="38">
          <cell r="AQ38" t="str">
            <v>高志こまどり分教室</v>
          </cell>
          <cell r="AR38">
            <v>31</v>
          </cell>
        </row>
        <row r="39">
          <cell r="AQ39" t="str">
            <v>ふるさと支援学校</v>
          </cell>
          <cell r="AR39">
            <v>32</v>
          </cell>
        </row>
        <row r="40">
          <cell r="AQ40" t="str">
            <v>富山高等支援学校</v>
          </cell>
          <cell r="AR40">
            <v>33</v>
          </cell>
        </row>
        <row r="41">
          <cell r="AQ41" t="str">
            <v>高岡高等支援学校</v>
          </cell>
          <cell r="AR41">
            <v>34</v>
          </cell>
        </row>
        <row r="42">
          <cell r="AQ42" t="str">
            <v>富大附属特別支援学校</v>
          </cell>
          <cell r="AR42">
            <v>35</v>
          </cell>
        </row>
        <row r="43">
          <cell r="AQ43" t="str">
            <v>こまどり支援学校</v>
          </cell>
          <cell r="AR43">
            <v>36</v>
          </cell>
        </row>
        <row r="44">
          <cell r="AQ44"/>
          <cell r="AR44"/>
        </row>
        <row r="45">
          <cell r="AQ45" t="str">
            <v>工房あおの丘</v>
          </cell>
          <cell r="AR45">
            <v>41</v>
          </cell>
        </row>
        <row r="46">
          <cell r="AQ46" t="str">
            <v>華のれん</v>
          </cell>
          <cell r="AR46">
            <v>42</v>
          </cell>
        </row>
        <row r="47">
          <cell r="AQ47" t="str">
            <v>にいかわ苑</v>
          </cell>
          <cell r="AR47">
            <v>43</v>
          </cell>
        </row>
        <row r="48">
          <cell r="AQ48" t="str">
            <v>黒部学園</v>
          </cell>
          <cell r="AR48">
            <v>44</v>
          </cell>
        </row>
        <row r="49">
          <cell r="AQ49" t="str">
            <v>くろべ工房</v>
          </cell>
          <cell r="AR49">
            <v>45</v>
          </cell>
        </row>
        <row r="50">
          <cell r="AQ50" t="str">
            <v>あいもと里山</v>
          </cell>
          <cell r="AR50">
            <v>46</v>
          </cell>
        </row>
        <row r="51">
          <cell r="AQ51" t="str">
            <v>つつじ苑</v>
          </cell>
          <cell r="AR51">
            <v>47</v>
          </cell>
        </row>
        <row r="52">
          <cell r="AQ52" t="str">
            <v>わくわくファームきらり</v>
          </cell>
          <cell r="AR52">
            <v>48</v>
          </cell>
        </row>
        <row r="53">
          <cell r="AQ53" t="str">
            <v>雷鳥苑</v>
          </cell>
          <cell r="AR53">
            <v>49</v>
          </cell>
        </row>
        <row r="54">
          <cell r="AQ54" t="str">
            <v>新川会</v>
          </cell>
          <cell r="AR54">
            <v>50</v>
          </cell>
        </row>
        <row r="55">
          <cell r="AQ55" t="str">
            <v>愛和報恩会</v>
          </cell>
          <cell r="AR55">
            <v>51</v>
          </cell>
        </row>
        <row r="56">
          <cell r="AQ56" t="str">
            <v>高志ライフケアホーム</v>
          </cell>
          <cell r="AR56">
            <v>52</v>
          </cell>
        </row>
        <row r="57">
          <cell r="AQ57" t="str">
            <v>高志ワークホーム</v>
          </cell>
          <cell r="AR57">
            <v>53</v>
          </cell>
        </row>
        <row r="58">
          <cell r="AQ58" t="str">
            <v>ＳＯＮ富山</v>
          </cell>
          <cell r="AR58">
            <v>54</v>
          </cell>
        </row>
        <row r="59">
          <cell r="AQ59" t="str">
            <v>けやき苑</v>
          </cell>
          <cell r="AR59">
            <v>55</v>
          </cell>
        </row>
        <row r="60">
          <cell r="AQ60" t="str">
            <v>ひまわりの郷</v>
          </cell>
          <cell r="AR60">
            <v>56</v>
          </cell>
        </row>
        <row r="61">
          <cell r="AQ61" t="str">
            <v>野積園</v>
          </cell>
          <cell r="AR61">
            <v>57</v>
          </cell>
        </row>
        <row r="62">
          <cell r="AQ62" t="str">
            <v>セーナー苑</v>
          </cell>
          <cell r="AR62">
            <v>58</v>
          </cell>
        </row>
        <row r="63">
          <cell r="AQ63"/>
          <cell r="AR63"/>
        </row>
        <row r="64">
          <cell r="AQ64" t="str">
            <v>新生苑</v>
          </cell>
          <cell r="AR64">
            <v>61</v>
          </cell>
        </row>
        <row r="65">
          <cell r="AQ65" t="str">
            <v>自立サポートJam</v>
          </cell>
          <cell r="AR65">
            <v>62</v>
          </cell>
        </row>
        <row r="66">
          <cell r="AQ66" t="str">
            <v>志貴野ホーム</v>
          </cell>
          <cell r="AR66">
            <v>63</v>
          </cell>
        </row>
        <row r="67">
          <cell r="AQ67" t="str">
            <v>渓明園</v>
          </cell>
          <cell r="AR67">
            <v>64</v>
          </cell>
        </row>
        <row r="68">
          <cell r="AQ68" t="str">
            <v>砺波学園</v>
          </cell>
          <cell r="AR68">
            <v>65</v>
          </cell>
        </row>
        <row r="69">
          <cell r="AQ69" t="str">
            <v>マーシ園</v>
          </cell>
          <cell r="AR69">
            <v>66</v>
          </cell>
        </row>
        <row r="70">
          <cell r="AQ70" t="str">
            <v>花椿</v>
          </cell>
          <cell r="AR70">
            <v>67</v>
          </cell>
        </row>
        <row r="71">
          <cell r="AQ71"/>
          <cell r="AR71"/>
        </row>
        <row r="72">
          <cell r="AQ72"/>
          <cell r="AR72"/>
        </row>
        <row r="73">
          <cell r="AQ73"/>
          <cell r="AR73"/>
        </row>
        <row r="74">
          <cell r="AQ74"/>
          <cell r="AR74"/>
        </row>
      </sheetData>
      <sheetData sheetId="2"/>
      <sheetData sheetId="3">
        <row r="7">
          <cell r="AF7"/>
          <cell r="AG7"/>
          <cell r="AI7"/>
          <cell r="AJ7"/>
        </row>
        <row r="8">
          <cell r="AF8" t="str">
            <v>朝日町</v>
          </cell>
          <cell r="AG8">
            <v>1</v>
          </cell>
          <cell r="AI8">
            <v>1</v>
          </cell>
          <cell r="AJ8" t="str">
            <v>肢</v>
          </cell>
        </row>
        <row r="9">
          <cell r="AF9" t="str">
            <v>入善町</v>
          </cell>
          <cell r="AG9">
            <v>2</v>
          </cell>
          <cell r="AI9">
            <v>2</v>
          </cell>
          <cell r="AJ9" t="str">
            <v>肢</v>
          </cell>
        </row>
        <row r="10">
          <cell r="AF10" t="str">
            <v>黒部市</v>
          </cell>
          <cell r="AG10">
            <v>3</v>
          </cell>
          <cell r="AI10">
            <v>3</v>
          </cell>
          <cell r="AJ10" t="str">
            <v>肢</v>
          </cell>
        </row>
        <row r="11">
          <cell r="AF11" t="str">
            <v>魚津市</v>
          </cell>
          <cell r="AG11">
            <v>4</v>
          </cell>
          <cell r="AI11">
            <v>4</v>
          </cell>
          <cell r="AJ11" t="str">
            <v>肢</v>
          </cell>
        </row>
        <row r="12">
          <cell r="AF12" t="str">
            <v>滑川市</v>
          </cell>
          <cell r="AG12">
            <v>5</v>
          </cell>
          <cell r="AI12">
            <v>5</v>
          </cell>
          <cell r="AJ12" t="str">
            <v>肢</v>
          </cell>
        </row>
        <row r="13">
          <cell r="AF13" t="str">
            <v>立山町</v>
          </cell>
          <cell r="AG13">
            <v>6</v>
          </cell>
          <cell r="AI13">
            <v>6</v>
          </cell>
          <cell r="AJ13" t="str">
            <v>肢</v>
          </cell>
        </row>
        <row r="14">
          <cell r="AF14" t="str">
            <v>上市町</v>
          </cell>
          <cell r="AG14">
            <v>7</v>
          </cell>
          <cell r="AI14">
            <v>7</v>
          </cell>
          <cell r="AJ14" t="str">
            <v>肢</v>
          </cell>
        </row>
        <row r="15">
          <cell r="AF15" t="str">
            <v>舟橋村</v>
          </cell>
          <cell r="AG15">
            <v>8</v>
          </cell>
          <cell r="AI15">
            <v>8</v>
          </cell>
          <cell r="AJ15" t="str">
            <v>肢</v>
          </cell>
        </row>
        <row r="16">
          <cell r="AF16" t="str">
            <v>富山市</v>
          </cell>
          <cell r="AG16">
            <v>9</v>
          </cell>
          <cell r="AI16">
            <v>9</v>
          </cell>
          <cell r="AJ16" t="str">
            <v>肢</v>
          </cell>
        </row>
        <row r="17">
          <cell r="AF17" t="str">
            <v>富山市（大沢野）</v>
          </cell>
          <cell r="AG17" t="str">
            <v>9-2</v>
          </cell>
          <cell r="AI17">
            <v>10</v>
          </cell>
          <cell r="AJ17" t="str">
            <v>肢</v>
          </cell>
        </row>
        <row r="18">
          <cell r="AF18" t="str">
            <v>富山市（八尾）</v>
          </cell>
          <cell r="AG18" t="str">
            <v>9-3</v>
          </cell>
          <cell r="AI18">
            <v>11</v>
          </cell>
          <cell r="AJ18" t="str">
            <v>肢</v>
          </cell>
        </row>
        <row r="19">
          <cell r="AF19" t="str">
            <v>富山市（婦中）</v>
          </cell>
          <cell r="AG19" t="str">
            <v>9-4</v>
          </cell>
          <cell r="AI19">
            <v>12</v>
          </cell>
          <cell r="AJ19" t="str">
            <v>肢</v>
          </cell>
        </row>
        <row r="20">
          <cell r="AF20" t="str">
            <v>富山市（大山）</v>
          </cell>
          <cell r="AG20" t="str">
            <v>9-5</v>
          </cell>
          <cell r="AI20">
            <v>13</v>
          </cell>
          <cell r="AJ20" t="str">
            <v>肢</v>
          </cell>
        </row>
        <row r="21">
          <cell r="AF21" t="str">
            <v>射水市</v>
          </cell>
          <cell r="AG21">
            <v>10</v>
          </cell>
          <cell r="AI21">
            <v>14</v>
          </cell>
          <cell r="AJ21" t="str">
            <v>肢</v>
          </cell>
        </row>
        <row r="22">
          <cell r="AF22" t="str">
            <v>高岡市</v>
          </cell>
          <cell r="AG22">
            <v>11</v>
          </cell>
          <cell r="AI22">
            <v>15</v>
          </cell>
          <cell r="AJ22" t="str">
            <v>視</v>
          </cell>
        </row>
        <row r="23">
          <cell r="AF23" t="str">
            <v>氷見市</v>
          </cell>
          <cell r="AG23">
            <v>12</v>
          </cell>
          <cell r="AI23">
            <v>16</v>
          </cell>
          <cell r="AJ23" t="str">
            <v>視</v>
          </cell>
        </row>
        <row r="24">
          <cell r="AF24" t="str">
            <v>小矢部市</v>
          </cell>
          <cell r="AG24">
            <v>13</v>
          </cell>
          <cell r="AI24">
            <v>17</v>
          </cell>
          <cell r="AJ24" t="str">
            <v>聴</v>
          </cell>
        </row>
        <row r="25">
          <cell r="AF25" t="str">
            <v>砺波市</v>
          </cell>
          <cell r="AG25">
            <v>14</v>
          </cell>
          <cell r="AI25">
            <v>18</v>
          </cell>
          <cell r="AJ25" t="str">
            <v>知</v>
          </cell>
        </row>
        <row r="26">
          <cell r="AF26" t="str">
            <v>南砺市</v>
          </cell>
          <cell r="AG26">
            <v>15</v>
          </cell>
          <cell r="AI26" t="str">
            <v>オープン</v>
          </cell>
          <cell r="AJ26" t="str">
            <v>オープン</v>
          </cell>
        </row>
        <row r="27">
          <cell r="AF27"/>
          <cell r="AG27"/>
          <cell r="AI27"/>
        </row>
        <row r="28">
          <cell r="AF28" t="str">
            <v>富山視覚総合支援学校</v>
          </cell>
          <cell r="AG28">
            <v>21</v>
          </cell>
        </row>
        <row r="29">
          <cell r="AF29" t="str">
            <v>富山聴覚総合支援学校</v>
          </cell>
          <cell r="AG29">
            <v>22</v>
          </cell>
        </row>
        <row r="30">
          <cell r="AF30" t="str">
            <v>高岡聴覚総合支援学校</v>
          </cell>
          <cell r="AG30">
            <v>23</v>
          </cell>
        </row>
        <row r="31">
          <cell r="AF31" t="str">
            <v>にいかわ総合支援学校</v>
          </cell>
          <cell r="AG31">
            <v>24</v>
          </cell>
        </row>
        <row r="32">
          <cell r="AF32" t="str">
            <v>しらとり支援学校</v>
          </cell>
          <cell r="AG32">
            <v>25</v>
          </cell>
        </row>
        <row r="33">
          <cell r="AF33" t="str">
            <v>高岡支援学校</v>
          </cell>
          <cell r="AG33">
            <v>26</v>
          </cell>
        </row>
        <row r="34">
          <cell r="AF34" t="str">
            <v>となみ総合支援学校</v>
          </cell>
          <cell r="AG34">
            <v>27</v>
          </cell>
        </row>
        <row r="35">
          <cell r="AF35" t="str">
            <v>となみ東支援学校</v>
          </cell>
          <cell r="AG35">
            <v>28</v>
          </cell>
        </row>
        <row r="36">
          <cell r="AF36" t="str">
            <v>富山総合支援学校</v>
          </cell>
          <cell r="AG36">
            <v>29</v>
          </cell>
        </row>
        <row r="37">
          <cell r="AF37" t="str">
            <v>高志支援学校</v>
          </cell>
          <cell r="AG37">
            <v>30</v>
          </cell>
        </row>
        <row r="38">
          <cell r="AF38" t="str">
            <v>高志こまどり分教室</v>
          </cell>
          <cell r="AG38">
            <v>31</v>
          </cell>
        </row>
        <row r="39">
          <cell r="AF39" t="str">
            <v>ふるさと支援学校</v>
          </cell>
          <cell r="AG39">
            <v>32</v>
          </cell>
        </row>
        <row r="40">
          <cell r="AF40" t="str">
            <v>富山高等支援学校</v>
          </cell>
          <cell r="AG40">
            <v>33</v>
          </cell>
        </row>
        <row r="41">
          <cell r="AF41" t="str">
            <v>高岡高等支援学校</v>
          </cell>
          <cell r="AG41">
            <v>34</v>
          </cell>
        </row>
        <row r="42">
          <cell r="AF42" t="str">
            <v>富大附属特別支援学校</v>
          </cell>
          <cell r="AG42">
            <v>35</v>
          </cell>
        </row>
        <row r="43">
          <cell r="AF43" t="str">
            <v>こまどり支援学校</v>
          </cell>
          <cell r="AG43">
            <v>36</v>
          </cell>
        </row>
        <row r="44">
          <cell r="AF44"/>
          <cell r="AG44"/>
        </row>
        <row r="45">
          <cell r="AF45" t="str">
            <v>工房あおの丘</v>
          </cell>
          <cell r="AG45">
            <v>41</v>
          </cell>
        </row>
        <row r="46">
          <cell r="AF46" t="str">
            <v>華のれん</v>
          </cell>
          <cell r="AG46">
            <v>42</v>
          </cell>
        </row>
        <row r="47">
          <cell r="AF47" t="str">
            <v>にいかわ苑</v>
          </cell>
          <cell r="AG47">
            <v>43</v>
          </cell>
        </row>
        <row r="48">
          <cell r="AF48" t="str">
            <v>黒部学園</v>
          </cell>
          <cell r="AG48">
            <v>44</v>
          </cell>
        </row>
        <row r="49">
          <cell r="AF49" t="str">
            <v>くろべ工房</v>
          </cell>
          <cell r="AG49">
            <v>45</v>
          </cell>
        </row>
        <row r="50">
          <cell r="AF50" t="str">
            <v>あいもと里山</v>
          </cell>
          <cell r="AG50">
            <v>46</v>
          </cell>
        </row>
        <row r="51">
          <cell r="AF51" t="str">
            <v>つつじ苑</v>
          </cell>
          <cell r="AG51">
            <v>47</v>
          </cell>
        </row>
        <row r="52">
          <cell r="AF52" t="str">
            <v>わくわくファームきらり</v>
          </cell>
          <cell r="AG52">
            <v>48</v>
          </cell>
        </row>
        <row r="53">
          <cell r="AF53" t="str">
            <v>雷鳥苑</v>
          </cell>
          <cell r="AG53">
            <v>49</v>
          </cell>
        </row>
        <row r="54">
          <cell r="AF54" t="str">
            <v>新川会</v>
          </cell>
          <cell r="AG54">
            <v>50</v>
          </cell>
        </row>
        <row r="55">
          <cell r="AF55" t="str">
            <v>愛和報恩会</v>
          </cell>
          <cell r="AG55">
            <v>51</v>
          </cell>
        </row>
        <row r="56">
          <cell r="AF56" t="str">
            <v>高志ライフケアホーム</v>
          </cell>
          <cell r="AG56">
            <v>52</v>
          </cell>
        </row>
        <row r="57">
          <cell r="AF57" t="str">
            <v>高志ワークホーム</v>
          </cell>
          <cell r="AG57">
            <v>53</v>
          </cell>
        </row>
        <row r="58">
          <cell r="AF58" t="str">
            <v>ＳＯＮ富山</v>
          </cell>
          <cell r="AG58">
            <v>54</v>
          </cell>
        </row>
        <row r="59">
          <cell r="AF59" t="str">
            <v>けやき苑</v>
          </cell>
          <cell r="AG59">
            <v>55</v>
          </cell>
        </row>
        <row r="60">
          <cell r="AF60" t="str">
            <v>ひまわりの郷</v>
          </cell>
          <cell r="AG60">
            <v>56</v>
          </cell>
        </row>
        <row r="61">
          <cell r="AF61" t="str">
            <v>野積園</v>
          </cell>
          <cell r="AG61">
            <v>57</v>
          </cell>
        </row>
        <row r="62">
          <cell r="AF62" t="str">
            <v>セーナー苑</v>
          </cell>
          <cell r="AG62">
            <v>58</v>
          </cell>
        </row>
        <row r="63">
          <cell r="AF63"/>
          <cell r="AG63"/>
        </row>
        <row r="64">
          <cell r="AF64" t="str">
            <v>新生苑</v>
          </cell>
          <cell r="AG64">
            <v>61</v>
          </cell>
        </row>
        <row r="65">
          <cell r="AF65" t="str">
            <v>自立サポートJam</v>
          </cell>
          <cell r="AG65">
            <v>62</v>
          </cell>
        </row>
        <row r="66">
          <cell r="AF66" t="str">
            <v>志貴野ホーム</v>
          </cell>
          <cell r="AG66">
            <v>63</v>
          </cell>
        </row>
        <row r="67">
          <cell r="AF67" t="str">
            <v>渓明園</v>
          </cell>
          <cell r="AG67">
            <v>64</v>
          </cell>
        </row>
        <row r="68">
          <cell r="AF68" t="str">
            <v>砺波学園</v>
          </cell>
          <cell r="AG68">
            <v>65</v>
          </cell>
        </row>
        <row r="69">
          <cell r="AF69" t="str">
            <v>マーシ園</v>
          </cell>
          <cell r="AG69">
            <v>66</v>
          </cell>
        </row>
        <row r="70">
          <cell r="AF70" t="str">
            <v>花椿</v>
          </cell>
          <cell r="AG70">
            <v>67</v>
          </cell>
        </row>
        <row r="71">
          <cell r="AF71"/>
          <cell r="AG71"/>
        </row>
        <row r="72">
          <cell r="AF72"/>
          <cell r="AG72"/>
        </row>
        <row r="73">
          <cell r="AF73"/>
          <cell r="AG73"/>
        </row>
        <row r="74">
          <cell r="AF74"/>
          <cell r="AG74"/>
        </row>
        <row r="75">
          <cell r="AF75"/>
          <cell r="AG75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7"/>
  <sheetViews>
    <sheetView showGridLines="0" tabSelected="1" zoomScaleNormal="100" zoomScaleSheetLayoutView="91" workbookViewId="0">
      <selection activeCell="P18" sqref="P18"/>
    </sheetView>
  </sheetViews>
  <sheetFormatPr defaultColWidth="9" defaultRowHeight="13.5" x14ac:dyDescent="0.15"/>
  <cols>
    <col min="1" max="1" width="9" style="48"/>
    <col min="2" max="3" width="11.25" style="48" customWidth="1"/>
    <col min="4" max="12" width="11" style="48" customWidth="1"/>
    <col min="13" max="17" width="10.5" style="48" customWidth="1"/>
    <col min="18" max="16384" width="9" style="48"/>
  </cols>
  <sheetData>
    <row r="1" spans="1:18" x14ac:dyDescent="0.15">
      <c r="A1" s="48" t="s">
        <v>121</v>
      </c>
    </row>
    <row r="4" spans="1:18" ht="14.25" thickBot="1" x14ac:dyDescent="0.2"/>
    <row r="5" spans="1:18" ht="13.5" customHeight="1" x14ac:dyDescent="0.15">
      <c r="M5" s="138" t="s">
        <v>182</v>
      </c>
      <c r="N5" s="139"/>
      <c r="O5" s="139"/>
      <c r="P5" s="139"/>
      <c r="Q5" s="140"/>
      <c r="R5" s="123"/>
    </row>
    <row r="6" spans="1:18" ht="13.5" customHeight="1" x14ac:dyDescent="0.15">
      <c r="M6" s="141"/>
      <c r="N6" s="142"/>
      <c r="O6" s="142"/>
      <c r="P6" s="142"/>
      <c r="Q6" s="143"/>
      <c r="R6" s="123"/>
    </row>
    <row r="7" spans="1:18" ht="13.5" customHeight="1" x14ac:dyDescent="0.15">
      <c r="M7" s="141"/>
      <c r="N7" s="142"/>
      <c r="O7" s="142"/>
      <c r="P7" s="142"/>
      <c r="Q7" s="143"/>
      <c r="R7" s="123"/>
    </row>
    <row r="8" spans="1:18" ht="13.5" customHeight="1" x14ac:dyDescent="0.15">
      <c r="M8" s="141"/>
      <c r="N8" s="142"/>
      <c r="O8" s="142"/>
      <c r="P8" s="142"/>
      <c r="Q8" s="143"/>
      <c r="R8" s="123"/>
    </row>
    <row r="9" spans="1:18" ht="13.5" customHeight="1" x14ac:dyDescent="0.15">
      <c r="M9" s="141"/>
      <c r="N9" s="142"/>
      <c r="O9" s="142"/>
      <c r="P9" s="142"/>
      <c r="Q9" s="143"/>
      <c r="R9" s="123"/>
    </row>
    <row r="10" spans="1:18" ht="16.5" customHeight="1" thickBot="1" x14ac:dyDescent="0.2">
      <c r="M10" s="144"/>
      <c r="N10" s="145"/>
      <c r="O10" s="145"/>
      <c r="P10" s="145"/>
      <c r="Q10" s="146"/>
      <c r="R10" s="123"/>
    </row>
    <row r="11" spans="1:18" ht="16.5" customHeight="1" x14ac:dyDescent="0.15">
      <c r="M11" s="125"/>
      <c r="N11" s="125"/>
      <c r="O11" s="125"/>
      <c r="P11" s="125"/>
      <c r="Q11" s="125"/>
    </row>
    <row r="12" spans="1:18" ht="16.5" customHeight="1" x14ac:dyDescent="0.15">
      <c r="M12" s="126"/>
      <c r="N12" s="126"/>
      <c r="O12" s="126"/>
      <c r="P12" s="126"/>
      <c r="Q12" s="126"/>
    </row>
    <row r="13" spans="1:18" ht="16.5" customHeight="1" x14ac:dyDescent="0.15">
      <c r="M13" s="126"/>
      <c r="N13" s="126"/>
      <c r="O13" s="126"/>
      <c r="P13" s="126"/>
      <c r="Q13" s="126"/>
    </row>
    <row r="14" spans="1:18" ht="16.5" customHeight="1" x14ac:dyDescent="0.15">
      <c r="M14" s="126"/>
      <c r="N14" s="126"/>
      <c r="O14" s="126"/>
      <c r="P14" s="126"/>
      <c r="Q14" s="126"/>
    </row>
    <row r="15" spans="1:18" ht="16.5" customHeight="1" x14ac:dyDescent="0.15">
      <c r="M15" s="126"/>
      <c r="N15" s="126"/>
      <c r="O15" s="126"/>
      <c r="P15" s="126"/>
      <c r="Q15" s="126"/>
    </row>
    <row r="16" spans="1:18" ht="16.5" customHeight="1" x14ac:dyDescent="0.15">
      <c r="M16" s="126"/>
      <c r="N16" s="126"/>
      <c r="O16" s="126"/>
      <c r="P16" s="126"/>
      <c r="Q16" s="126"/>
    </row>
    <row r="17" spans="2:17" ht="16.5" customHeight="1" x14ac:dyDescent="0.15">
      <c r="M17" s="126"/>
      <c r="N17" s="126"/>
      <c r="O17" s="126"/>
      <c r="P17" s="126"/>
      <c r="Q17" s="126"/>
    </row>
    <row r="18" spans="2:17" ht="16.5" customHeight="1" x14ac:dyDescent="0.15">
      <c r="M18" s="126"/>
      <c r="N18" s="126"/>
      <c r="O18" s="126"/>
      <c r="P18" s="126"/>
      <c r="Q18" s="126"/>
    </row>
    <row r="19" spans="2:17" ht="16.5" customHeight="1" x14ac:dyDescent="0.15">
      <c r="M19" s="124"/>
    </row>
    <row r="20" spans="2:17" ht="16.5" customHeight="1" x14ac:dyDescent="0.15"/>
    <row r="21" spans="2:17" ht="16.5" customHeight="1" x14ac:dyDescent="0.15"/>
    <row r="22" spans="2:17" x14ac:dyDescent="0.15">
      <c r="D22" s="49"/>
      <c r="E22" s="48" t="s">
        <v>122</v>
      </c>
    </row>
    <row r="23" spans="2:17" ht="10.5" customHeight="1" x14ac:dyDescent="0.15"/>
    <row r="24" spans="2:17" x14ac:dyDescent="0.15">
      <c r="D24" s="50"/>
      <c r="E24" s="48" t="s">
        <v>123</v>
      </c>
    </row>
    <row r="25" spans="2:17" x14ac:dyDescent="0.15">
      <c r="D25" s="51" t="s">
        <v>124</v>
      </c>
      <c r="E25" s="52"/>
      <c r="F25" s="52"/>
      <c r="G25" s="52"/>
      <c r="H25" s="52"/>
      <c r="I25" s="52"/>
    </row>
    <row r="27" spans="2:17" ht="17.25" customHeight="1" x14ac:dyDescent="0.15">
      <c r="B27" s="82" t="s">
        <v>125</v>
      </c>
      <c r="C27" s="53"/>
    </row>
    <row r="28" spans="2:17" ht="34.5" customHeight="1" x14ac:dyDescent="0.15">
      <c r="B28" s="152" t="s">
        <v>126</v>
      </c>
      <c r="C28" s="153"/>
      <c r="D28" s="154" t="s">
        <v>169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54"/>
    </row>
    <row r="29" spans="2:17" ht="17.25" customHeight="1" x14ac:dyDescent="0.15">
      <c r="B29" s="147" t="s">
        <v>127</v>
      </c>
      <c r="C29" s="148"/>
      <c r="D29" s="149" t="s">
        <v>181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1"/>
    </row>
    <row r="30" spans="2:17" ht="17.25" customHeight="1" x14ac:dyDescent="0.15">
      <c r="B30" s="147" t="s">
        <v>128</v>
      </c>
      <c r="C30" s="148"/>
      <c r="D30" s="149" t="s">
        <v>170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1"/>
    </row>
    <row r="31" spans="2:17" ht="17.25" customHeight="1" x14ac:dyDescent="0.15">
      <c r="B31" s="147" t="s">
        <v>129</v>
      </c>
      <c r="C31" s="148"/>
      <c r="D31" s="149" t="s">
        <v>179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1"/>
    </row>
    <row r="32" spans="2:17" ht="17.25" customHeight="1" x14ac:dyDescent="0.15">
      <c r="B32" s="147" t="s">
        <v>156</v>
      </c>
      <c r="C32" s="148"/>
      <c r="D32" s="149" t="s">
        <v>168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1"/>
    </row>
    <row r="33" spans="2:27" ht="34.5" customHeight="1" x14ac:dyDescent="0.15">
      <c r="B33" s="147" t="s">
        <v>158</v>
      </c>
      <c r="C33" s="148"/>
      <c r="D33" s="152" t="s">
        <v>157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1"/>
    </row>
    <row r="34" spans="2:27" ht="19.5" customHeight="1" x14ac:dyDescent="0.15">
      <c r="B34" s="147" t="s">
        <v>159</v>
      </c>
      <c r="C34" s="148"/>
      <c r="D34" s="156" t="s">
        <v>174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1"/>
    </row>
    <row r="35" spans="2:27" ht="34.5" customHeight="1" x14ac:dyDescent="0.15">
      <c r="B35" s="147" t="s">
        <v>160</v>
      </c>
      <c r="C35" s="148"/>
      <c r="D35" s="152" t="s">
        <v>176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1"/>
    </row>
    <row r="36" spans="2:27" ht="19.5" customHeight="1" x14ac:dyDescent="0.15">
      <c r="B36" s="147" t="s">
        <v>161</v>
      </c>
      <c r="C36" s="148"/>
      <c r="D36" s="149" t="s">
        <v>171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1"/>
    </row>
    <row r="37" spans="2:27" ht="19.5" customHeight="1" x14ac:dyDescent="0.15">
      <c r="B37" s="147" t="s">
        <v>162</v>
      </c>
      <c r="C37" s="148"/>
      <c r="D37" s="149" t="s">
        <v>163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/>
    </row>
    <row r="38" spans="2:27" ht="17.25" customHeight="1" x14ac:dyDescent="0.15">
      <c r="B38" s="48" t="s">
        <v>175</v>
      </c>
    </row>
    <row r="39" spans="2:27" ht="17.25" customHeight="1" x14ac:dyDescent="0.15"/>
    <row r="40" spans="2:27" ht="17.25" customHeight="1" x14ac:dyDescent="0.15">
      <c r="B40" s="55" t="s">
        <v>130</v>
      </c>
      <c r="C40" s="55"/>
      <c r="D40" s="56"/>
      <c r="E40" s="57"/>
      <c r="F40" s="56"/>
      <c r="G40" s="56"/>
      <c r="H40" s="56"/>
      <c r="I40" s="56"/>
      <c r="J40" s="56"/>
      <c r="K40" s="56"/>
      <c r="L40" s="57"/>
      <c r="M40" s="57"/>
      <c r="N40" s="58"/>
      <c r="O40" s="58"/>
      <c r="P40" s="57"/>
      <c r="Q40" s="39"/>
      <c r="R40" s="39"/>
      <c r="S40" s="39"/>
      <c r="T40" s="39"/>
      <c r="U40" s="39"/>
    </row>
    <row r="41" spans="2:27" ht="17.25" customHeight="1" x14ac:dyDescent="0.15">
      <c r="B41" s="59" t="s">
        <v>110</v>
      </c>
      <c r="C41" s="157" t="s">
        <v>131</v>
      </c>
      <c r="D41" s="158"/>
      <c r="E41" s="158"/>
      <c r="F41" s="158"/>
      <c r="G41" s="158"/>
      <c r="H41" s="158"/>
      <c r="I41" s="159"/>
      <c r="J41" s="60"/>
      <c r="K41" s="60"/>
      <c r="L41" s="46"/>
      <c r="M41" s="46"/>
      <c r="N41" s="47"/>
      <c r="O41" s="47"/>
      <c r="P41" s="46"/>
      <c r="Q41" s="39"/>
      <c r="R41" s="39"/>
      <c r="S41" s="39"/>
      <c r="T41" s="39"/>
      <c r="U41" s="39"/>
    </row>
    <row r="42" spans="2:27" ht="17.25" customHeight="1" x14ac:dyDescent="0.15">
      <c r="B42" s="59" t="s">
        <v>109</v>
      </c>
      <c r="C42" s="157" t="s">
        <v>166</v>
      </c>
      <c r="D42" s="158"/>
      <c r="E42" s="158"/>
      <c r="F42" s="158"/>
      <c r="G42" s="158"/>
      <c r="H42" s="158"/>
      <c r="I42" s="159"/>
      <c r="J42" s="6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17.25" customHeight="1" x14ac:dyDescent="0.15">
      <c r="B43" s="59" t="s">
        <v>164</v>
      </c>
      <c r="C43" s="157" t="s">
        <v>167</v>
      </c>
      <c r="D43" s="158"/>
      <c r="E43" s="158"/>
      <c r="F43" s="158"/>
      <c r="G43" s="158"/>
      <c r="H43" s="158"/>
      <c r="I43" s="159"/>
      <c r="J43" s="60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</row>
    <row r="44" spans="2:27" ht="17.25" customHeight="1" x14ac:dyDescent="0.15">
      <c r="B44" s="61" t="s">
        <v>165</v>
      </c>
      <c r="C44" s="157"/>
      <c r="D44" s="158"/>
      <c r="E44" s="158"/>
      <c r="F44" s="158"/>
      <c r="G44" s="158"/>
      <c r="H44" s="158"/>
      <c r="I44" s="159"/>
      <c r="J44" s="60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</row>
    <row r="45" spans="2:27" ht="17.25" customHeight="1" x14ac:dyDescent="0.15">
      <c r="B45" s="59" t="s">
        <v>33</v>
      </c>
      <c r="C45" s="157" t="s">
        <v>172</v>
      </c>
      <c r="D45" s="158"/>
      <c r="E45" s="158"/>
      <c r="F45" s="158"/>
      <c r="G45" s="158"/>
      <c r="H45" s="158"/>
      <c r="I45" s="159"/>
      <c r="J45" s="60"/>
      <c r="K45" s="60"/>
    </row>
    <row r="46" spans="2:27" ht="17.25" customHeight="1" x14ac:dyDescent="0.15">
      <c r="B46"/>
      <c r="C46"/>
      <c r="D46"/>
      <c r="E46"/>
      <c r="F46"/>
      <c r="G46"/>
      <c r="H46"/>
      <c r="I46"/>
      <c r="J46" s="60"/>
      <c r="K46" s="60"/>
    </row>
    <row r="47" spans="2:27" ht="17.25" customHeight="1" x14ac:dyDescent="0.15">
      <c r="B47"/>
      <c r="C47"/>
      <c r="D47"/>
      <c r="E47"/>
      <c r="F47"/>
      <c r="G47"/>
      <c r="H47"/>
      <c r="I47"/>
      <c r="J47" s="60"/>
      <c r="K47" s="60"/>
    </row>
  </sheetData>
  <sheetProtection algorithmName="SHA-512" hashValue="C/KWrjnXnj4uEdwOoPAUYaNVQrE94jo60T5ocS2jeVL4+MnhsAdlTeAPwDP1CKSLD9cJscWrI1JZmgQqfxT8Kw==" saltValue="F96yJUzZqxv6gzGI6SsMFQ==" spinCount="100000" sheet="1" objects="1" scenarios="1"/>
  <mergeCells count="26">
    <mergeCell ref="C45:I45"/>
    <mergeCell ref="B37:C37"/>
    <mergeCell ref="D37:N37"/>
    <mergeCell ref="C41:I41"/>
    <mergeCell ref="C42:I42"/>
    <mergeCell ref="C43:I43"/>
    <mergeCell ref="C44:I44"/>
    <mergeCell ref="B36:C36"/>
    <mergeCell ref="D36:N36"/>
    <mergeCell ref="B33:C33"/>
    <mergeCell ref="D33:N33"/>
    <mergeCell ref="B34:C34"/>
    <mergeCell ref="D34:N34"/>
    <mergeCell ref="B35:C35"/>
    <mergeCell ref="D35:N35"/>
    <mergeCell ref="M5:Q10"/>
    <mergeCell ref="B31:C31"/>
    <mergeCell ref="D31:N31"/>
    <mergeCell ref="B32:C32"/>
    <mergeCell ref="D32:N32"/>
    <mergeCell ref="B28:C28"/>
    <mergeCell ref="D28:N28"/>
    <mergeCell ref="B29:C29"/>
    <mergeCell ref="D29:N29"/>
    <mergeCell ref="B30:C30"/>
    <mergeCell ref="D30:N30"/>
  </mergeCells>
  <phoneticPr fontId="2"/>
  <pageMargins left="0.70866141732283472" right="0.70866141732283472" top="0.15748031496062992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66FFFF"/>
    <pageSetUpPr fitToPage="1"/>
  </sheetPr>
  <dimension ref="A1:AX75"/>
  <sheetViews>
    <sheetView showGridLines="0" zoomScaleNormal="100" zoomScaleSheetLayoutView="100" workbookViewId="0">
      <selection activeCell="X8" sqref="X8"/>
    </sheetView>
  </sheetViews>
  <sheetFormatPr defaultColWidth="9" defaultRowHeight="12" x14ac:dyDescent="0.15"/>
  <cols>
    <col min="1" max="1" width="0.5" style="1" customWidth="1"/>
    <col min="2" max="2" width="4.375" style="1" customWidth="1"/>
    <col min="3" max="3" width="2" style="1" hidden="1" customWidth="1"/>
    <col min="4" max="4" width="3.875" style="1" hidden="1" customWidth="1"/>
    <col min="5" max="5" width="12.5" style="1" customWidth="1"/>
    <col min="6" max="6" width="15.75" style="1" customWidth="1"/>
    <col min="7" max="8" width="6" style="1" customWidth="1"/>
    <col min="9" max="9" width="9.75" style="1" customWidth="1"/>
    <col min="10" max="10" width="9.75" style="1" hidden="1" customWidth="1"/>
    <col min="11" max="11" width="23.125" style="1" customWidth="1"/>
    <col min="12" max="12" width="4.875" style="1" hidden="1" customWidth="1"/>
    <col min="13" max="13" width="6.25" style="1" customWidth="1"/>
    <col min="14" max="14" width="16.375" style="1" hidden="1" customWidth="1"/>
    <col min="15" max="15" width="6.25" style="1" customWidth="1"/>
    <col min="16" max="16" width="14.5" style="1" hidden="1" customWidth="1"/>
    <col min="17" max="17" width="10.875" style="1" hidden="1" customWidth="1"/>
    <col min="18" max="21" width="5" style="1" customWidth="1"/>
    <col min="22" max="22" width="12.75" style="1" customWidth="1"/>
    <col min="23" max="23" width="4.125" style="1" hidden="1" customWidth="1"/>
    <col min="24" max="24" width="5" style="1" customWidth="1"/>
    <col min="25" max="25" width="13.875" style="1" customWidth="1"/>
    <col min="26" max="26" width="1.625" style="1" customWidth="1"/>
    <col min="27" max="28" width="4" style="1" customWidth="1"/>
    <col min="29" max="29" width="3.625" style="1" customWidth="1"/>
    <col min="30" max="30" width="9.25" style="1" customWidth="1"/>
    <col min="31" max="48" width="9.25" style="1" hidden="1" customWidth="1"/>
    <col min="49" max="49" width="9.25" style="1" customWidth="1"/>
    <col min="50" max="54" width="8" style="1" customWidth="1"/>
    <col min="55" max="16384" width="9" style="1"/>
  </cols>
  <sheetData>
    <row r="1" spans="1:50" ht="34.5" customHeight="1" thickBot="1" x14ac:dyDescent="0.2">
      <c r="A1" s="182" t="s">
        <v>108</v>
      </c>
      <c r="B1" s="182"/>
      <c r="C1" s="194" t="s">
        <v>177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22"/>
      <c r="AA1" s="122"/>
      <c r="AB1" s="122"/>
      <c r="AC1" s="122"/>
      <c r="AD1" s="62"/>
    </row>
    <row r="2" spans="1:50" ht="25.5" customHeight="1" x14ac:dyDescent="0.15">
      <c r="B2" s="183" t="s">
        <v>0</v>
      </c>
      <c r="C2" s="184"/>
      <c r="D2" s="184"/>
      <c r="E2" s="185"/>
      <c r="F2" s="2" t="s">
        <v>1</v>
      </c>
      <c r="G2" s="197"/>
      <c r="H2" s="198"/>
      <c r="I2" s="198"/>
      <c r="J2" s="198"/>
      <c r="K2" s="198"/>
      <c r="L2" s="199"/>
      <c r="M2" s="195" t="s">
        <v>137</v>
      </c>
      <c r="N2" s="196"/>
      <c r="O2" s="196"/>
      <c r="P2" s="3"/>
      <c r="Q2" s="3"/>
      <c r="R2" s="160"/>
      <c r="S2" s="161"/>
      <c r="T2" s="161"/>
      <c r="U2" s="161"/>
      <c r="V2" s="161"/>
      <c r="W2" s="161"/>
      <c r="X2" s="161"/>
      <c r="Y2" s="162"/>
      <c r="Z2" s="91"/>
      <c r="AA2" s="91"/>
      <c r="AB2" s="91"/>
      <c r="AC2" s="91"/>
      <c r="AD2" s="91"/>
    </row>
    <row r="3" spans="1:50" ht="25.5" customHeight="1" x14ac:dyDescent="0.15">
      <c r="B3" s="186"/>
      <c r="C3" s="187"/>
      <c r="D3" s="187"/>
      <c r="E3" s="188"/>
      <c r="F3" s="4" t="s">
        <v>2</v>
      </c>
      <c r="G3" s="200"/>
      <c r="H3" s="201"/>
      <c r="I3" s="201"/>
      <c r="J3" s="201"/>
      <c r="K3" s="201"/>
      <c r="L3" s="202"/>
      <c r="M3" s="206" t="s">
        <v>138</v>
      </c>
      <c r="N3" s="207"/>
      <c r="O3" s="208"/>
      <c r="P3" s="86"/>
      <c r="Q3" s="86"/>
      <c r="R3" s="163" t="s">
        <v>173</v>
      </c>
      <c r="S3" s="164"/>
      <c r="T3" s="164"/>
      <c r="U3" s="164"/>
      <c r="V3" s="164"/>
      <c r="W3" s="164"/>
      <c r="X3" s="164"/>
      <c r="Y3" s="165"/>
      <c r="Z3" s="91"/>
      <c r="AA3" s="91"/>
      <c r="AB3" s="91"/>
      <c r="AC3" s="91"/>
      <c r="AD3" s="91"/>
    </row>
    <row r="4" spans="1:50" ht="25.5" customHeight="1" thickBot="1" x14ac:dyDescent="0.2">
      <c r="B4" s="189"/>
      <c r="C4" s="190"/>
      <c r="D4" s="190"/>
      <c r="E4" s="191"/>
      <c r="F4" s="5" t="s">
        <v>3</v>
      </c>
      <c r="G4" s="203"/>
      <c r="H4" s="204"/>
      <c r="I4" s="204"/>
      <c r="J4" s="204"/>
      <c r="K4" s="204"/>
      <c r="L4" s="205"/>
      <c r="M4" s="209"/>
      <c r="N4" s="210"/>
      <c r="O4" s="210"/>
      <c r="P4" s="6"/>
      <c r="Q4" s="6"/>
      <c r="R4" s="166" t="s">
        <v>4</v>
      </c>
      <c r="S4" s="166"/>
      <c r="T4" s="166"/>
      <c r="U4" s="166"/>
      <c r="V4" s="166"/>
      <c r="W4" s="166"/>
      <c r="X4" s="166"/>
      <c r="Y4" s="167"/>
      <c r="Z4" s="91"/>
      <c r="AA4" s="91"/>
      <c r="AB4" s="91"/>
      <c r="AC4" s="91"/>
      <c r="AD4" s="91"/>
      <c r="AE4" s="92"/>
      <c r="AF4" s="92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92"/>
      <c r="AT4" s="92"/>
      <c r="AU4" s="92"/>
      <c r="AV4" s="92"/>
      <c r="AW4" s="92"/>
    </row>
    <row r="5" spans="1:50" ht="4.5" customHeight="1" thickBot="1" x14ac:dyDescent="0.2">
      <c r="AI5" s="92"/>
      <c r="AJ5" s="92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92"/>
    </row>
    <row r="6" spans="1:50" ht="21.75" customHeight="1" thickBot="1" x14ac:dyDescent="0.2">
      <c r="A6" s="1" ph="1"/>
      <c r="B6" s="192" t="s">
        <v>5</v>
      </c>
      <c r="C6" s="85" t="s">
        <v>6</v>
      </c>
      <c r="D6" s="85" t="s">
        <v>7</v>
      </c>
      <c r="E6" s="171" t="s">
        <v>8</v>
      </c>
      <c r="F6" s="171" t="s">
        <v>9</v>
      </c>
      <c r="G6" s="171" t="s">
        <v>10</v>
      </c>
      <c r="H6" s="171" t="s">
        <v>11</v>
      </c>
      <c r="I6" s="173" t="s">
        <v>151</v>
      </c>
      <c r="J6" s="173" t="s">
        <v>180</v>
      </c>
      <c r="K6" s="171" t="s">
        <v>1</v>
      </c>
      <c r="L6" s="173" t="s">
        <v>13</v>
      </c>
      <c r="M6" s="175" t="s">
        <v>14</v>
      </c>
      <c r="N6" s="176"/>
      <c r="O6" s="176"/>
      <c r="P6" s="176"/>
      <c r="Q6" s="63" t="s">
        <v>15</v>
      </c>
      <c r="R6" s="175" t="s">
        <v>15</v>
      </c>
      <c r="S6" s="176"/>
      <c r="T6" s="176"/>
      <c r="U6" s="176"/>
      <c r="V6" s="177"/>
      <c r="W6" s="87"/>
      <c r="X6" s="178" t="s">
        <v>16</v>
      </c>
      <c r="Y6" s="180" t="s">
        <v>17</v>
      </c>
      <c r="AA6" s="92"/>
      <c r="AB6" s="92"/>
      <c r="AC6" s="34"/>
      <c r="AD6" s="34"/>
      <c r="AE6" s="34"/>
      <c r="AF6" s="93" t="s">
        <v>1</v>
      </c>
      <c r="AG6" s="94" t="s">
        <v>18</v>
      </c>
      <c r="AH6" s="34"/>
      <c r="AI6" s="95" t="s">
        <v>19</v>
      </c>
      <c r="AJ6" s="94"/>
      <c r="AK6" s="95" t="s">
        <v>20</v>
      </c>
      <c r="AL6" s="94" t="s">
        <v>21</v>
      </c>
      <c r="AM6" s="96" t="s">
        <v>22</v>
      </c>
      <c r="AN6" s="34"/>
      <c r="AO6" s="168" t="s">
        <v>23</v>
      </c>
      <c r="AP6" s="169"/>
      <c r="AQ6" s="169"/>
      <c r="AR6" s="169"/>
      <c r="AS6" s="169"/>
      <c r="AT6" s="169"/>
      <c r="AU6" s="170"/>
    </row>
    <row r="7" spans="1:50" ht="21.75" customHeight="1" x14ac:dyDescent="0.15">
      <c r="A7" s="1" ph="1"/>
      <c r="B7" s="193"/>
      <c r="C7" s="85" t="s">
        <v>6</v>
      </c>
      <c r="D7" s="85" t="s">
        <v>7</v>
      </c>
      <c r="E7" s="172"/>
      <c r="F7" s="172" t="s">
        <v>24</v>
      </c>
      <c r="G7" s="172" t="s">
        <v>10</v>
      </c>
      <c r="H7" s="172" t="s">
        <v>11</v>
      </c>
      <c r="I7" s="172" t="s">
        <v>12</v>
      </c>
      <c r="J7" s="174"/>
      <c r="K7" s="172" t="s">
        <v>1</v>
      </c>
      <c r="L7" s="174"/>
      <c r="M7" s="7" t="s">
        <v>25</v>
      </c>
      <c r="N7" s="7" t="s">
        <v>26</v>
      </c>
      <c r="O7" s="8" t="s">
        <v>27</v>
      </c>
      <c r="P7" s="7" t="s">
        <v>28</v>
      </c>
      <c r="Q7" s="9" t="s">
        <v>15</v>
      </c>
      <c r="R7" s="97" t="s">
        <v>29</v>
      </c>
      <c r="S7" s="98" t="s">
        <v>30</v>
      </c>
      <c r="T7" s="98" t="s">
        <v>31</v>
      </c>
      <c r="U7" s="98" t="s">
        <v>32</v>
      </c>
      <c r="V7" s="98" t="s">
        <v>33</v>
      </c>
      <c r="W7" s="99" t="s">
        <v>34</v>
      </c>
      <c r="X7" s="179"/>
      <c r="Y7" s="181"/>
      <c r="AA7" s="91"/>
      <c r="AB7" s="91"/>
      <c r="AC7" s="91"/>
      <c r="AD7" s="91"/>
      <c r="AE7" s="135"/>
      <c r="AF7" s="100"/>
      <c r="AG7" s="94"/>
      <c r="AI7" s="10"/>
      <c r="AJ7" s="10"/>
      <c r="AK7" s="10"/>
      <c r="AL7" s="10"/>
      <c r="AM7" s="96"/>
      <c r="AN7" s="34"/>
      <c r="AO7" s="66" t="s">
        <v>35</v>
      </c>
      <c r="AP7" s="101" t="s">
        <v>29</v>
      </c>
      <c r="AQ7" s="102" t="s">
        <v>30</v>
      </c>
      <c r="AR7" s="102" t="s">
        <v>31</v>
      </c>
      <c r="AS7" s="102" t="s">
        <v>32</v>
      </c>
      <c r="AT7" s="98" t="s">
        <v>33</v>
      </c>
      <c r="AU7" s="98" t="s">
        <v>36</v>
      </c>
    </row>
    <row r="8" spans="1:50" ht="21" customHeight="1" x14ac:dyDescent="0.15">
      <c r="A8" s="1" ph="1"/>
      <c r="B8" s="11">
        <v>1</v>
      </c>
      <c r="C8" s="12"/>
      <c r="D8" s="13"/>
      <c r="E8" s="15"/>
      <c r="F8" s="15"/>
      <c r="G8" s="14"/>
      <c r="H8" s="15"/>
      <c r="I8" s="14"/>
      <c r="J8" s="7" t="str">
        <f>LEFT(I8,1)</f>
        <v/>
      </c>
      <c r="K8" s="133"/>
      <c r="L8" s="7" t="str">
        <f t="shared" ref="L8:L52" si="0">IF(K8="","",VLOOKUP($K8,所属,2,FALSE))</f>
        <v/>
      </c>
      <c r="M8" s="83"/>
      <c r="N8" s="7" t="str">
        <f t="shared" ref="N8:N57" si="1">IFERROR(VLOOKUP($M8,種目＿FD,2,FALSE),"")</f>
        <v/>
      </c>
      <c r="O8" s="103" t="s">
        <v>37</v>
      </c>
      <c r="P8" s="8" t="str">
        <f t="shared" ref="P8:P57" si="2">IFERROR(VLOOKUP($O8,種目＿FD,2,FALSE),"")</f>
        <v/>
      </c>
      <c r="Q8" s="9" t="str">
        <f>AO8</f>
        <v/>
      </c>
      <c r="R8" s="14"/>
      <c r="S8" s="16" t="s">
        <v>37</v>
      </c>
      <c r="T8" s="16"/>
      <c r="U8" s="16"/>
      <c r="V8" s="17"/>
      <c r="W8" s="88" t="str">
        <f>IF(I8="オープン","○","")</f>
        <v/>
      </c>
      <c r="X8" s="14"/>
      <c r="Y8" s="18"/>
      <c r="AA8" s="91"/>
      <c r="AB8" s="91"/>
      <c r="AC8" s="91"/>
      <c r="AD8" s="91"/>
      <c r="AE8" s="136"/>
      <c r="AF8" s="36" t="s">
        <v>38</v>
      </c>
      <c r="AG8" s="19">
        <v>1</v>
      </c>
      <c r="AH8" s="104"/>
      <c r="AI8" s="10" t="s">
        <v>132</v>
      </c>
      <c r="AJ8" s="10"/>
      <c r="AK8" s="105" t="s">
        <v>39</v>
      </c>
      <c r="AL8" s="105">
        <v>1</v>
      </c>
      <c r="AM8" s="96" t="s">
        <v>40</v>
      </c>
      <c r="AN8" s="92"/>
      <c r="AO8" s="7" t="str">
        <f>$AP8&amp;$AQ8&amp;$AR8&amp;$AS8&amp;$AT8</f>
        <v/>
      </c>
      <c r="AP8" s="96" t="str">
        <f t="shared" ref="AP8:AP52" si="3">IF(R8="○","介","")</f>
        <v/>
      </c>
      <c r="AQ8" s="96" t="str">
        <f t="shared" ref="AQ8:AQ52" si="4">IF(S8="○","音","")</f>
        <v/>
      </c>
      <c r="AR8" s="96" t="str">
        <f t="shared" ref="AR8:AR52" si="5">IF(T8="○","手","")</f>
        <v/>
      </c>
      <c r="AS8" s="96" t="str">
        <f t="shared" ref="AS8:AS52" si="6">IF(U8="○","左","")</f>
        <v/>
      </c>
      <c r="AT8" s="96" t="str">
        <f>IF(V8="","",V8)</f>
        <v/>
      </c>
      <c r="AU8" s="96" t="str">
        <f>IF(W8="○","オープン","")</f>
        <v/>
      </c>
    </row>
    <row r="9" spans="1:50" ht="21" customHeight="1" x14ac:dyDescent="0.15">
      <c r="A9" s="1" ph="1"/>
      <c r="B9" s="11">
        <v>2</v>
      </c>
      <c r="C9" s="12"/>
      <c r="D9" s="13"/>
      <c r="E9" s="15"/>
      <c r="F9" s="15"/>
      <c r="G9" s="14"/>
      <c r="H9" s="15"/>
      <c r="I9" s="14"/>
      <c r="J9" s="7"/>
      <c r="K9" s="133" t="str">
        <f t="shared" ref="K9:K57" si="7">IF($E9="","",$G$2)</f>
        <v/>
      </c>
      <c r="L9" s="7" t="str">
        <f t="shared" si="0"/>
        <v/>
      </c>
      <c r="M9" s="83" t="s">
        <v>37</v>
      </c>
      <c r="N9" s="7" t="str">
        <f t="shared" si="1"/>
        <v/>
      </c>
      <c r="O9" s="103"/>
      <c r="P9" s="8" t="str">
        <f t="shared" si="2"/>
        <v/>
      </c>
      <c r="Q9" s="9" t="str">
        <f t="shared" ref="Q9:Q52" si="8">AO9</f>
        <v/>
      </c>
      <c r="R9" s="14"/>
      <c r="S9" s="16"/>
      <c r="T9" s="16"/>
      <c r="U9" s="16"/>
      <c r="V9" s="17"/>
      <c r="W9" s="88" t="str">
        <f t="shared" ref="W9:W57" si="9">IF(I9="オープン","○","")</f>
        <v/>
      </c>
      <c r="X9" s="14"/>
      <c r="Y9" s="18"/>
      <c r="AA9" s="91"/>
      <c r="AB9" s="91"/>
      <c r="AC9" s="91"/>
      <c r="AD9" s="91"/>
      <c r="AE9" s="137"/>
      <c r="AF9" s="67" t="s">
        <v>41</v>
      </c>
      <c r="AG9" s="20">
        <v>2</v>
      </c>
      <c r="AH9" s="104"/>
      <c r="AI9" s="10" t="s">
        <v>133</v>
      </c>
      <c r="AJ9" s="10"/>
      <c r="AK9" s="105" t="s">
        <v>42</v>
      </c>
      <c r="AL9" s="105">
        <v>2</v>
      </c>
      <c r="AM9" s="96" t="s">
        <v>43</v>
      </c>
      <c r="AN9" s="92"/>
      <c r="AO9" s="7" t="str">
        <f t="shared" ref="AO9:AO55" si="10">$AP9&amp;$AQ9&amp;$AR9&amp;$AS9&amp;$AT9</f>
        <v/>
      </c>
      <c r="AP9" s="96" t="str">
        <f t="shared" si="3"/>
        <v/>
      </c>
      <c r="AQ9" s="96" t="str">
        <f t="shared" si="4"/>
        <v/>
      </c>
      <c r="AR9" s="96" t="str">
        <f t="shared" si="5"/>
        <v/>
      </c>
      <c r="AS9" s="96" t="str">
        <f t="shared" si="6"/>
        <v/>
      </c>
      <c r="AT9" s="96" t="str">
        <f t="shared" ref="AT9:AT52" si="11">IF(V9="","",V9)</f>
        <v/>
      </c>
      <c r="AU9" s="96" t="str">
        <f t="shared" ref="AU9:AU52" si="12">IF(W9="○","オープン","")</f>
        <v/>
      </c>
    </row>
    <row r="10" spans="1:50" ht="21" customHeight="1" x14ac:dyDescent="0.15">
      <c r="A10" s="1" ph="1"/>
      <c r="B10" s="11">
        <v>3</v>
      </c>
      <c r="C10" s="12"/>
      <c r="D10" s="13"/>
      <c r="E10" s="15"/>
      <c r="F10" s="15"/>
      <c r="G10" s="14"/>
      <c r="H10" s="15"/>
      <c r="I10" s="14"/>
      <c r="J10" s="7"/>
      <c r="K10" s="133" t="str">
        <f t="shared" si="7"/>
        <v/>
      </c>
      <c r="L10" s="7" t="str">
        <f t="shared" si="0"/>
        <v/>
      </c>
      <c r="M10" s="83"/>
      <c r="N10" s="7" t="str">
        <f t="shared" si="1"/>
        <v/>
      </c>
      <c r="O10" s="103"/>
      <c r="P10" s="8" t="str">
        <f t="shared" si="2"/>
        <v/>
      </c>
      <c r="Q10" s="9" t="str">
        <f t="shared" si="8"/>
        <v/>
      </c>
      <c r="R10" s="14"/>
      <c r="S10" s="16"/>
      <c r="T10" s="16"/>
      <c r="U10" s="16"/>
      <c r="V10" s="17"/>
      <c r="W10" s="88" t="str">
        <f t="shared" si="9"/>
        <v/>
      </c>
      <c r="X10" s="14"/>
      <c r="Y10" s="18"/>
      <c r="AA10" s="91"/>
      <c r="AB10" s="91"/>
      <c r="AC10" s="91"/>
      <c r="AD10" s="91"/>
      <c r="AE10" s="137"/>
      <c r="AF10" s="90" t="s">
        <v>44</v>
      </c>
      <c r="AG10" s="22">
        <v>3</v>
      </c>
      <c r="AH10" s="104"/>
      <c r="AI10" s="10" t="s">
        <v>134</v>
      </c>
      <c r="AJ10" s="10"/>
      <c r="AK10" s="105" t="s">
        <v>152</v>
      </c>
      <c r="AL10" s="105">
        <v>3</v>
      </c>
      <c r="AM10" s="96" t="s">
        <v>45</v>
      </c>
      <c r="AN10" s="92"/>
      <c r="AO10" s="7" t="str">
        <f t="shared" si="10"/>
        <v/>
      </c>
      <c r="AP10" s="96" t="str">
        <f t="shared" si="3"/>
        <v/>
      </c>
      <c r="AQ10" s="96" t="str">
        <f t="shared" si="4"/>
        <v/>
      </c>
      <c r="AR10" s="96" t="str">
        <f t="shared" si="5"/>
        <v/>
      </c>
      <c r="AS10" s="96" t="str">
        <f t="shared" si="6"/>
        <v/>
      </c>
      <c r="AT10" s="96" t="str">
        <f t="shared" si="11"/>
        <v/>
      </c>
      <c r="AU10" s="96" t="str">
        <f t="shared" si="12"/>
        <v/>
      </c>
    </row>
    <row r="11" spans="1:50" ht="21" customHeight="1" x14ac:dyDescent="0.15">
      <c r="A11" s="1" ph="1"/>
      <c r="B11" s="11">
        <v>4</v>
      </c>
      <c r="C11" s="12"/>
      <c r="D11" s="13"/>
      <c r="E11" s="15"/>
      <c r="F11" s="15"/>
      <c r="G11" s="14"/>
      <c r="H11" s="15"/>
      <c r="I11" s="14"/>
      <c r="J11" s="7"/>
      <c r="K11" s="133" t="str">
        <f t="shared" si="7"/>
        <v/>
      </c>
      <c r="L11" s="7" t="str">
        <f t="shared" si="0"/>
        <v/>
      </c>
      <c r="M11" s="83"/>
      <c r="N11" s="7" t="str">
        <f t="shared" si="1"/>
        <v/>
      </c>
      <c r="O11" s="103"/>
      <c r="P11" s="8" t="str">
        <f t="shared" si="2"/>
        <v/>
      </c>
      <c r="Q11" s="9" t="str">
        <f t="shared" si="8"/>
        <v/>
      </c>
      <c r="R11" s="14"/>
      <c r="S11" s="16"/>
      <c r="T11" s="16"/>
      <c r="U11" s="16"/>
      <c r="V11" s="17"/>
      <c r="W11" s="88" t="str">
        <f t="shared" si="9"/>
        <v/>
      </c>
      <c r="X11" s="14"/>
      <c r="Y11" s="18"/>
      <c r="AA11" s="91"/>
      <c r="AB11" s="91"/>
      <c r="AC11" s="91"/>
      <c r="AD11" s="91"/>
      <c r="AE11" s="106"/>
      <c r="AF11" s="21" t="s">
        <v>46</v>
      </c>
      <c r="AG11" s="22">
        <v>4</v>
      </c>
      <c r="AH11" s="104"/>
      <c r="AI11" s="10" t="s">
        <v>135</v>
      </c>
      <c r="AJ11" s="10"/>
      <c r="AK11" s="105" t="s">
        <v>153</v>
      </c>
      <c r="AL11" s="105">
        <v>4</v>
      </c>
      <c r="AM11" s="96" t="s">
        <v>47</v>
      </c>
      <c r="AN11" s="92"/>
      <c r="AO11" s="7" t="str">
        <f t="shared" si="10"/>
        <v/>
      </c>
      <c r="AP11" s="96" t="str">
        <f t="shared" si="3"/>
        <v/>
      </c>
      <c r="AQ11" s="96" t="str">
        <f t="shared" si="4"/>
        <v/>
      </c>
      <c r="AR11" s="96" t="str">
        <f t="shared" si="5"/>
        <v/>
      </c>
      <c r="AS11" s="96" t="str">
        <f t="shared" si="6"/>
        <v/>
      </c>
      <c r="AT11" s="96" t="str">
        <f t="shared" si="11"/>
        <v/>
      </c>
      <c r="AU11" s="96" t="str">
        <f t="shared" si="12"/>
        <v/>
      </c>
    </row>
    <row r="12" spans="1:50" ht="21" customHeight="1" x14ac:dyDescent="0.15">
      <c r="A12" s="1" ph="1"/>
      <c r="B12" s="11">
        <v>5</v>
      </c>
      <c r="C12" s="12"/>
      <c r="D12" s="13"/>
      <c r="E12" s="15"/>
      <c r="F12" s="15"/>
      <c r="G12" s="14"/>
      <c r="H12" s="15"/>
      <c r="I12" s="14"/>
      <c r="J12" s="7"/>
      <c r="K12" s="133" t="str">
        <f t="shared" si="7"/>
        <v/>
      </c>
      <c r="L12" s="7" t="str">
        <f t="shared" si="0"/>
        <v/>
      </c>
      <c r="M12" s="83"/>
      <c r="N12" s="7" t="str">
        <f t="shared" si="1"/>
        <v/>
      </c>
      <c r="O12" s="103"/>
      <c r="P12" s="8" t="str">
        <f t="shared" si="2"/>
        <v/>
      </c>
      <c r="Q12" s="9" t="str">
        <f t="shared" si="8"/>
        <v/>
      </c>
      <c r="R12" s="14"/>
      <c r="S12" s="16"/>
      <c r="T12" s="16"/>
      <c r="U12" s="16"/>
      <c r="V12" s="17"/>
      <c r="W12" s="88" t="str">
        <f t="shared" si="9"/>
        <v/>
      </c>
      <c r="X12" s="14"/>
      <c r="Y12" s="18"/>
      <c r="AA12" s="91"/>
      <c r="AB12" s="91"/>
      <c r="AC12" s="91"/>
      <c r="AD12" s="91"/>
      <c r="AE12" s="106"/>
      <c r="AF12" s="21" t="s">
        <v>48</v>
      </c>
      <c r="AG12" s="22">
        <v>5</v>
      </c>
      <c r="AH12" s="104"/>
      <c r="AI12" s="10" t="s">
        <v>136</v>
      </c>
      <c r="AJ12" s="10"/>
      <c r="AK12" s="105" t="s">
        <v>154</v>
      </c>
      <c r="AL12" s="105">
        <v>5</v>
      </c>
      <c r="AM12" s="96" t="s">
        <v>49</v>
      </c>
      <c r="AN12" s="92"/>
      <c r="AO12" s="7" t="str">
        <f t="shared" si="10"/>
        <v/>
      </c>
      <c r="AP12" s="96" t="str">
        <f t="shared" si="3"/>
        <v/>
      </c>
      <c r="AQ12" s="96" t="str">
        <f t="shared" si="4"/>
        <v/>
      </c>
      <c r="AR12" s="96" t="str">
        <f t="shared" si="5"/>
        <v/>
      </c>
      <c r="AS12" s="96" t="str">
        <f t="shared" si="6"/>
        <v/>
      </c>
      <c r="AT12" s="96" t="str">
        <f t="shared" si="11"/>
        <v/>
      </c>
      <c r="AU12" s="96" t="str">
        <f t="shared" si="12"/>
        <v/>
      </c>
    </row>
    <row r="13" spans="1:50" ht="21" customHeight="1" x14ac:dyDescent="0.15">
      <c r="A13" s="1" ph="1"/>
      <c r="B13" s="11">
        <v>6</v>
      </c>
      <c r="C13" s="12"/>
      <c r="D13" s="13"/>
      <c r="E13" s="15"/>
      <c r="F13" s="15"/>
      <c r="G13" s="14"/>
      <c r="H13" s="15"/>
      <c r="I13" s="14"/>
      <c r="J13" s="7"/>
      <c r="K13" s="133" t="str">
        <f t="shared" si="7"/>
        <v/>
      </c>
      <c r="L13" s="7" t="str">
        <f t="shared" si="0"/>
        <v/>
      </c>
      <c r="M13" s="83"/>
      <c r="N13" s="7" t="str">
        <f t="shared" si="1"/>
        <v/>
      </c>
      <c r="O13" s="103"/>
      <c r="P13" s="8" t="str">
        <f t="shared" si="2"/>
        <v/>
      </c>
      <c r="Q13" s="9" t="str">
        <f t="shared" si="8"/>
        <v/>
      </c>
      <c r="R13" s="14"/>
      <c r="S13" s="16"/>
      <c r="T13" s="16"/>
      <c r="U13" s="16"/>
      <c r="V13" s="17"/>
      <c r="W13" s="88" t="str">
        <f t="shared" si="9"/>
        <v/>
      </c>
      <c r="X13" s="14"/>
      <c r="Y13" s="18"/>
      <c r="AA13" s="91"/>
      <c r="AB13" s="91"/>
      <c r="AC13" s="91"/>
      <c r="AD13" s="91"/>
      <c r="AE13" s="106"/>
      <c r="AF13" s="21" t="s">
        <v>50</v>
      </c>
      <c r="AG13" s="22">
        <v>6</v>
      </c>
      <c r="AH13" s="104"/>
      <c r="AI13" s="10"/>
      <c r="AJ13" s="10"/>
      <c r="AK13" s="105" t="s">
        <v>155</v>
      </c>
      <c r="AL13" s="105">
        <v>6</v>
      </c>
      <c r="AM13" s="96" t="s">
        <v>51</v>
      </c>
      <c r="AN13" s="92"/>
      <c r="AO13" s="7" t="str">
        <f t="shared" si="10"/>
        <v/>
      </c>
      <c r="AP13" s="96" t="str">
        <f t="shared" si="3"/>
        <v/>
      </c>
      <c r="AQ13" s="96" t="str">
        <f t="shared" si="4"/>
        <v/>
      </c>
      <c r="AR13" s="96" t="str">
        <f t="shared" si="5"/>
        <v/>
      </c>
      <c r="AS13" s="96" t="str">
        <f t="shared" si="6"/>
        <v/>
      </c>
      <c r="AT13" s="96" t="str">
        <f t="shared" si="11"/>
        <v/>
      </c>
      <c r="AU13" s="96" t="str">
        <f t="shared" si="12"/>
        <v/>
      </c>
    </row>
    <row r="14" spans="1:50" ht="21" customHeight="1" x14ac:dyDescent="0.15">
      <c r="A14" s="1" ph="1"/>
      <c r="B14" s="11">
        <v>7</v>
      </c>
      <c r="C14" s="12"/>
      <c r="D14" s="13"/>
      <c r="E14" s="15"/>
      <c r="F14" s="15"/>
      <c r="G14" s="14"/>
      <c r="H14" s="15"/>
      <c r="I14" s="14"/>
      <c r="J14" s="7"/>
      <c r="K14" s="133" t="str">
        <f t="shared" si="7"/>
        <v/>
      </c>
      <c r="L14" s="7" t="str">
        <f t="shared" si="0"/>
        <v/>
      </c>
      <c r="M14" s="83"/>
      <c r="N14" s="7" t="str">
        <f t="shared" si="1"/>
        <v/>
      </c>
      <c r="O14" s="103"/>
      <c r="P14" s="8" t="str">
        <f t="shared" si="2"/>
        <v/>
      </c>
      <c r="Q14" s="9" t="str">
        <f t="shared" si="8"/>
        <v/>
      </c>
      <c r="R14" s="14"/>
      <c r="S14" s="16"/>
      <c r="T14" s="16"/>
      <c r="U14" s="16"/>
      <c r="V14" s="17"/>
      <c r="W14" s="88" t="str">
        <f t="shared" si="9"/>
        <v/>
      </c>
      <c r="X14" s="14"/>
      <c r="Y14" s="18"/>
      <c r="AA14" s="91"/>
      <c r="AB14" s="91"/>
      <c r="AC14" s="91"/>
      <c r="AD14" s="91"/>
      <c r="AE14" s="106"/>
      <c r="AF14" s="21" t="s">
        <v>52</v>
      </c>
      <c r="AG14" s="22">
        <v>7</v>
      </c>
      <c r="AH14" s="104"/>
      <c r="AI14" s="91"/>
      <c r="AJ14" s="91"/>
      <c r="AK14" s="91"/>
      <c r="AL14" s="91"/>
      <c r="AM14" s="96" t="s">
        <v>53</v>
      </c>
      <c r="AN14" s="92"/>
      <c r="AO14" s="7" t="str">
        <f t="shared" si="10"/>
        <v/>
      </c>
      <c r="AP14" s="96" t="str">
        <f t="shared" si="3"/>
        <v/>
      </c>
      <c r="AQ14" s="96" t="str">
        <f t="shared" si="4"/>
        <v/>
      </c>
      <c r="AR14" s="96" t="str">
        <f t="shared" si="5"/>
        <v/>
      </c>
      <c r="AS14" s="96" t="str">
        <f t="shared" si="6"/>
        <v/>
      </c>
      <c r="AT14" s="96" t="str">
        <f t="shared" si="11"/>
        <v/>
      </c>
      <c r="AU14" s="96" t="str">
        <f t="shared" si="12"/>
        <v/>
      </c>
    </row>
    <row r="15" spans="1:50" ht="21" customHeight="1" x14ac:dyDescent="0.15">
      <c r="A15" s="1" ph="1"/>
      <c r="B15" s="11">
        <v>8</v>
      </c>
      <c r="C15" s="12"/>
      <c r="D15" s="13"/>
      <c r="E15" s="15"/>
      <c r="F15" s="15"/>
      <c r="G15" s="14"/>
      <c r="H15" s="15"/>
      <c r="I15" s="14"/>
      <c r="J15" s="7"/>
      <c r="K15" s="133" t="str">
        <f t="shared" si="7"/>
        <v/>
      </c>
      <c r="L15" s="7" t="str">
        <f t="shared" si="0"/>
        <v/>
      </c>
      <c r="M15" s="83"/>
      <c r="N15" s="7" t="str">
        <f t="shared" si="1"/>
        <v/>
      </c>
      <c r="O15" s="103"/>
      <c r="P15" s="8" t="str">
        <f t="shared" si="2"/>
        <v/>
      </c>
      <c r="Q15" s="9" t="str">
        <f t="shared" si="8"/>
        <v/>
      </c>
      <c r="R15" s="14"/>
      <c r="S15" s="16"/>
      <c r="T15" s="16"/>
      <c r="U15" s="16"/>
      <c r="V15" s="17"/>
      <c r="W15" s="88" t="str">
        <f t="shared" si="9"/>
        <v/>
      </c>
      <c r="X15" s="14"/>
      <c r="Y15" s="18"/>
      <c r="AA15" s="91"/>
      <c r="AB15" s="91"/>
      <c r="AC15" s="91"/>
      <c r="AD15" s="91"/>
      <c r="AE15" s="106"/>
      <c r="AF15" s="21" t="s">
        <v>54</v>
      </c>
      <c r="AG15" s="22">
        <v>8</v>
      </c>
      <c r="AH15" s="104"/>
      <c r="AI15" s="91"/>
      <c r="AJ15" s="91"/>
      <c r="AK15" s="91"/>
      <c r="AL15" s="91"/>
      <c r="AM15" s="96" t="s">
        <v>55</v>
      </c>
      <c r="AN15" s="92"/>
      <c r="AO15" s="7" t="str">
        <f t="shared" si="10"/>
        <v/>
      </c>
      <c r="AP15" s="96" t="str">
        <f t="shared" si="3"/>
        <v/>
      </c>
      <c r="AQ15" s="96" t="str">
        <f t="shared" si="4"/>
        <v/>
      </c>
      <c r="AR15" s="96" t="str">
        <f t="shared" si="5"/>
        <v/>
      </c>
      <c r="AS15" s="96" t="str">
        <f t="shared" si="6"/>
        <v/>
      </c>
      <c r="AT15" s="96" t="str">
        <f t="shared" si="11"/>
        <v/>
      </c>
      <c r="AU15" s="96" t="str">
        <f t="shared" si="12"/>
        <v/>
      </c>
    </row>
    <row r="16" spans="1:50" ht="21" customHeight="1" x14ac:dyDescent="0.15">
      <c r="A16" s="1" ph="1"/>
      <c r="B16" s="11">
        <v>9</v>
      </c>
      <c r="C16" s="12"/>
      <c r="D16" s="13"/>
      <c r="E16" s="15"/>
      <c r="F16" s="15"/>
      <c r="G16" s="14"/>
      <c r="H16" s="15"/>
      <c r="I16" s="14"/>
      <c r="J16" s="7"/>
      <c r="K16" s="133" t="str">
        <f t="shared" si="7"/>
        <v/>
      </c>
      <c r="L16" s="7" t="str">
        <f t="shared" si="0"/>
        <v/>
      </c>
      <c r="M16" s="83"/>
      <c r="N16" s="7" t="str">
        <f t="shared" si="1"/>
        <v/>
      </c>
      <c r="O16" s="103"/>
      <c r="P16" s="8" t="str">
        <f t="shared" si="2"/>
        <v/>
      </c>
      <c r="Q16" s="9" t="str">
        <f t="shared" si="8"/>
        <v/>
      </c>
      <c r="R16" s="14"/>
      <c r="S16" s="16"/>
      <c r="T16" s="16"/>
      <c r="U16" s="16"/>
      <c r="V16" s="17"/>
      <c r="W16" s="88" t="str">
        <f t="shared" si="9"/>
        <v/>
      </c>
      <c r="X16" s="14"/>
      <c r="Y16" s="18"/>
      <c r="AA16" s="91"/>
      <c r="AB16" s="91"/>
      <c r="AC16" s="91"/>
      <c r="AD16" s="91"/>
      <c r="AE16" s="106"/>
      <c r="AF16" s="21" t="s">
        <v>56</v>
      </c>
      <c r="AG16" s="22">
        <v>9</v>
      </c>
      <c r="AH16" s="104"/>
      <c r="AI16" s="91"/>
      <c r="AJ16" s="91"/>
      <c r="AK16" s="91"/>
      <c r="AL16" s="91"/>
      <c r="AM16" s="96" t="s">
        <v>57</v>
      </c>
      <c r="AN16" s="92"/>
      <c r="AO16" s="7" t="str">
        <f t="shared" si="10"/>
        <v/>
      </c>
      <c r="AP16" s="96" t="str">
        <f t="shared" si="3"/>
        <v/>
      </c>
      <c r="AQ16" s="96" t="str">
        <f t="shared" si="4"/>
        <v/>
      </c>
      <c r="AR16" s="96" t="str">
        <f t="shared" si="5"/>
        <v/>
      </c>
      <c r="AS16" s="96" t="str">
        <f t="shared" si="6"/>
        <v/>
      </c>
      <c r="AT16" s="96" t="str">
        <f t="shared" si="11"/>
        <v/>
      </c>
      <c r="AU16" s="96" t="str">
        <f t="shared" si="12"/>
        <v/>
      </c>
    </row>
    <row r="17" spans="1:47" ht="21" customHeight="1" x14ac:dyDescent="0.15">
      <c r="A17" s="1" ph="1"/>
      <c r="B17" s="11">
        <v>10</v>
      </c>
      <c r="C17" s="12"/>
      <c r="D17" s="13"/>
      <c r="E17" s="15"/>
      <c r="F17" s="15"/>
      <c r="G17" s="14"/>
      <c r="H17" s="15"/>
      <c r="I17" s="14"/>
      <c r="J17" s="7"/>
      <c r="K17" s="133" t="str">
        <f t="shared" si="7"/>
        <v/>
      </c>
      <c r="L17" s="7" t="str">
        <f t="shared" si="0"/>
        <v/>
      </c>
      <c r="M17" s="83"/>
      <c r="N17" s="7" t="str">
        <f t="shared" si="1"/>
        <v/>
      </c>
      <c r="O17" s="103"/>
      <c r="P17" s="8" t="str">
        <f t="shared" si="2"/>
        <v/>
      </c>
      <c r="Q17" s="9" t="str">
        <f t="shared" si="8"/>
        <v/>
      </c>
      <c r="R17" s="14"/>
      <c r="S17" s="16"/>
      <c r="T17" s="16"/>
      <c r="U17" s="16"/>
      <c r="V17" s="17"/>
      <c r="W17" s="88" t="str">
        <f t="shared" si="9"/>
        <v/>
      </c>
      <c r="X17" s="14"/>
      <c r="Y17" s="18"/>
      <c r="AA17" s="91"/>
      <c r="AB17" s="91"/>
      <c r="AC17" s="91"/>
      <c r="AD17" s="91"/>
      <c r="AE17" s="106"/>
      <c r="AF17" s="21" t="s">
        <v>61</v>
      </c>
      <c r="AG17" s="22">
        <v>10</v>
      </c>
      <c r="AH17" s="104"/>
      <c r="AI17" s="91"/>
      <c r="AJ17" s="91"/>
      <c r="AK17" s="91"/>
      <c r="AL17" s="91"/>
      <c r="AM17" s="96" t="s">
        <v>58</v>
      </c>
      <c r="AN17" s="92"/>
      <c r="AO17" s="7" t="str">
        <f t="shared" si="10"/>
        <v/>
      </c>
      <c r="AP17" s="96" t="str">
        <f t="shared" si="3"/>
        <v/>
      </c>
      <c r="AQ17" s="96" t="str">
        <f t="shared" si="4"/>
        <v/>
      </c>
      <c r="AR17" s="96" t="str">
        <f t="shared" si="5"/>
        <v/>
      </c>
      <c r="AS17" s="96" t="str">
        <f t="shared" si="6"/>
        <v/>
      </c>
      <c r="AT17" s="96" t="str">
        <f t="shared" si="11"/>
        <v/>
      </c>
      <c r="AU17" s="96" t="str">
        <f t="shared" si="12"/>
        <v/>
      </c>
    </row>
    <row r="18" spans="1:47" ht="21" customHeight="1" x14ac:dyDescent="0.15">
      <c r="A18" s="1" ph="1"/>
      <c r="B18" s="11">
        <v>11</v>
      </c>
      <c r="C18" s="12"/>
      <c r="D18" s="13"/>
      <c r="E18" s="15"/>
      <c r="F18" s="15"/>
      <c r="G18" s="14"/>
      <c r="H18" s="15"/>
      <c r="I18" s="14"/>
      <c r="J18" s="7"/>
      <c r="K18" s="133" t="str">
        <f t="shared" si="7"/>
        <v/>
      </c>
      <c r="L18" s="7" t="str">
        <f t="shared" si="0"/>
        <v/>
      </c>
      <c r="M18" s="83"/>
      <c r="N18" s="7" t="str">
        <f t="shared" si="1"/>
        <v/>
      </c>
      <c r="O18" s="103"/>
      <c r="P18" s="8" t="str">
        <f t="shared" si="2"/>
        <v/>
      </c>
      <c r="Q18" s="9" t="str">
        <f t="shared" si="8"/>
        <v/>
      </c>
      <c r="R18" s="14"/>
      <c r="S18" s="16"/>
      <c r="T18" s="16"/>
      <c r="U18" s="16"/>
      <c r="V18" s="17"/>
      <c r="W18" s="88" t="str">
        <f t="shared" si="9"/>
        <v/>
      </c>
      <c r="X18" s="14"/>
      <c r="Y18" s="18"/>
      <c r="AA18" s="91"/>
      <c r="AB18" s="91"/>
      <c r="AC18" s="91"/>
      <c r="AD18" s="91"/>
      <c r="AE18" s="106"/>
      <c r="AF18" s="21" t="s">
        <v>62</v>
      </c>
      <c r="AG18" s="22">
        <v>11</v>
      </c>
      <c r="AH18" s="104"/>
      <c r="AI18" s="91"/>
      <c r="AJ18" s="91"/>
      <c r="AK18" s="91"/>
      <c r="AL18" s="91"/>
      <c r="AM18" s="96" t="s">
        <v>59</v>
      </c>
      <c r="AN18" s="92"/>
      <c r="AO18" s="7" t="str">
        <f t="shared" si="10"/>
        <v/>
      </c>
      <c r="AP18" s="96" t="str">
        <f t="shared" si="3"/>
        <v/>
      </c>
      <c r="AQ18" s="96" t="str">
        <f t="shared" si="4"/>
        <v/>
      </c>
      <c r="AR18" s="96" t="str">
        <f t="shared" si="5"/>
        <v/>
      </c>
      <c r="AS18" s="96" t="str">
        <f t="shared" si="6"/>
        <v/>
      </c>
      <c r="AT18" s="96" t="str">
        <f t="shared" si="11"/>
        <v/>
      </c>
      <c r="AU18" s="96" t="str">
        <f t="shared" si="12"/>
        <v/>
      </c>
    </row>
    <row r="19" spans="1:47" ht="21" customHeight="1" x14ac:dyDescent="0.15">
      <c r="A19" s="1" ph="1"/>
      <c r="B19" s="11">
        <v>12</v>
      </c>
      <c r="C19" s="12"/>
      <c r="D19" s="13"/>
      <c r="E19" s="15"/>
      <c r="F19" s="15"/>
      <c r="G19" s="14"/>
      <c r="H19" s="15"/>
      <c r="I19" s="14"/>
      <c r="J19" s="7"/>
      <c r="K19" s="133" t="str">
        <f t="shared" si="7"/>
        <v/>
      </c>
      <c r="L19" s="7" t="str">
        <f t="shared" si="0"/>
        <v/>
      </c>
      <c r="M19" s="83"/>
      <c r="N19" s="7" t="str">
        <f t="shared" si="1"/>
        <v/>
      </c>
      <c r="O19" s="103"/>
      <c r="P19" s="8" t="str">
        <f t="shared" si="2"/>
        <v/>
      </c>
      <c r="Q19" s="9" t="str">
        <f t="shared" si="8"/>
        <v/>
      </c>
      <c r="R19" s="14"/>
      <c r="S19" s="16"/>
      <c r="T19" s="16"/>
      <c r="U19" s="16"/>
      <c r="V19" s="17"/>
      <c r="W19" s="88" t="str">
        <f t="shared" si="9"/>
        <v/>
      </c>
      <c r="X19" s="14"/>
      <c r="Y19" s="18"/>
      <c r="AA19" s="91"/>
      <c r="AB19" s="91"/>
      <c r="AC19" s="91"/>
      <c r="AD19" s="91"/>
      <c r="AE19" s="106"/>
      <c r="AF19" s="21" t="s">
        <v>63</v>
      </c>
      <c r="AG19" s="22">
        <v>12</v>
      </c>
      <c r="AH19" s="104"/>
      <c r="AI19" s="91"/>
      <c r="AJ19" s="91"/>
      <c r="AK19" s="91"/>
      <c r="AL19" s="91"/>
      <c r="AM19" s="96" t="s">
        <v>60</v>
      </c>
      <c r="AO19" s="7" t="str">
        <f t="shared" si="10"/>
        <v/>
      </c>
      <c r="AP19" s="96" t="str">
        <f t="shared" si="3"/>
        <v/>
      </c>
      <c r="AQ19" s="96" t="str">
        <f t="shared" si="4"/>
        <v/>
      </c>
      <c r="AR19" s="96" t="str">
        <f t="shared" si="5"/>
        <v/>
      </c>
      <c r="AS19" s="96" t="str">
        <f t="shared" si="6"/>
        <v/>
      </c>
      <c r="AT19" s="96" t="str">
        <f t="shared" si="11"/>
        <v/>
      </c>
      <c r="AU19" s="96" t="str">
        <f t="shared" si="12"/>
        <v/>
      </c>
    </row>
    <row r="20" spans="1:47" ht="21" customHeight="1" x14ac:dyDescent="0.15">
      <c r="A20" s="1" ph="1"/>
      <c r="B20" s="11">
        <v>13</v>
      </c>
      <c r="C20" s="12"/>
      <c r="D20" s="13"/>
      <c r="E20" s="15"/>
      <c r="F20" s="15"/>
      <c r="G20" s="14"/>
      <c r="H20" s="15"/>
      <c r="I20" s="14"/>
      <c r="J20" s="7"/>
      <c r="K20" s="133" t="str">
        <f t="shared" si="7"/>
        <v/>
      </c>
      <c r="L20" s="7" t="str">
        <f t="shared" si="0"/>
        <v/>
      </c>
      <c r="M20" s="83"/>
      <c r="N20" s="7" t="str">
        <f t="shared" si="1"/>
        <v/>
      </c>
      <c r="O20" s="103"/>
      <c r="P20" s="8" t="str">
        <f t="shared" si="2"/>
        <v/>
      </c>
      <c r="Q20" s="9" t="str">
        <f t="shared" si="8"/>
        <v/>
      </c>
      <c r="R20" s="14"/>
      <c r="S20" s="16"/>
      <c r="T20" s="16"/>
      <c r="U20" s="16"/>
      <c r="V20" s="17"/>
      <c r="W20" s="88" t="str">
        <f t="shared" si="9"/>
        <v/>
      </c>
      <c r="X20" s="14"/>
      <c r="Y20" s="18"/>
      <c r="AA20" s="91"/>
      <c r="AB20" s="91"/>
      <c r="AC20" s="91"/>
      <c r="AD20" s="91"/>
      <c r="AE20" s="106"/>
      <c r="AF20" s="21" t="s">
        <v>64</v>
      </c>
      <c r="AG20" s="22">
        <v>13</v>
      </c>
      <c r="AH20" s="104"/>
      <c r="AI20" s="91"/>
      <c r="AJ20" s="91"/>
      <c r="AK20" s="91"/>
      <c r="AL20" s="91"/>
      <c r="AO20" s="7" t="str">
        <f t="shared" si="10"/>
        <v/>
      </c>
      <c r="AP20" s="96" t="str">
        <f t="shared" si="3"/>
        <v/>
      </c>
      <c r="AQ20" s="96" t="str">
        <f t="shared" si="4"/>
        <v/>
      </c>
      <c r="AR20" s="96" t="str">
        <f t="shared" si="5"/>
        <v/>
      </c>
      <c r="AS20" s="96" t="str">
        <f t="shared" si="6"/>
        <v/>
      </c>
      <c r="AT20" s="96" t="str">
        <f t="shared" si="11"/>
        <v/>
      </c>
      <c r="AU20" s="96" t="str">
        <f t="shared" si="12"/>
        <v/>
      </c>
    </row>
    <row r="21" spans="1:47" ht="21" customHeight="1" x14ac:dyDescent="0.15">
      <c r="A21" s="1" ph="1"/>
      <c r="B21" s="11">
        <v>14</v>
      </c>
      <c r="C21" s="12"/>
      <c r="D21" s="13"/>
      <c r="E21" s="15"/>
      <c r="F21" s="15"/>
      <c r="G21" s="14"/>
      <c r="H21" s="15"/>
      <c r="I21" s="14"/>
      <c r="J21" s="7"/>
      <c r="K21" s="133" t="str">
        <f t="shared" si="7"/>
        <v/>
      </c>
      <c r="L21" s="7" t="str">
        <f t="shared" si="0"/>
        <v/>
      </c>
      <c r="M21" s="83"/>
      <c r="N21" s="7" t="str">
        <f t="shared" si="1"/>
        <v/>
      </c>
      <c r="O21" s="103"/>
      <c r="P21" s="8" t="str">
        <f t="shared" si="2"/>
        <v/>
      </c>
      <c r="Q21" s="9" t="str">
        <f t="shared" si="8"/>
        <v/>
      </c>
      <c r="R21" s="14"/>
      <c r="S21" s="16"/>
      <c r="T21" s="16"/>
      <c r="U21" s="16"/>
      <c r="V21" s="17"/>
      <c r="W21" s="88" t="str">
        <f t="shared" si="9"/>
        <v/>
      </c>
      <c r="X21" s="14"/>
      <c r="Y21" s="18"/>
      <c r="AA21" s="91"/>
      <c r="AB21" s="91"/>
      <c r="AC21" s="91"/>
      <c r="AD21" s="91"/>
      <c r="AE21" s="106"/>
      <c r="AF21" s="21" t="s">
        <v>65</v>
      </c>
      <c r="AG21" s="22">
        <v>14</v>
      </c>
      <c r="AH21" s="104"/>
      <c r="AI21" s="91"/>
      <c r="AJ21" s="91"/>
      <c r="AK21" s="91"/>
      <c r="AL21" s="91"/>
      <c r="AO21" s="7" t="str">
        <f t="shared" si="10"/>
        <v/>
      </c>
      <c r="AP21" s="96" t="str">
        <f t="shared" si="3"/>
        <v/>
      </c>
      <c r="AQ21" s="96" t="str">
        <f t="shared" si="4"/>
        <v/>
      </c>
      <c r="AR21" s="96" t="str">
        <f t="shared" si="5"/>
        <v/>
      </c>
      <c r="AS21" s="96" t="str">
        <f t="shared" si="6"/>
        <v/>
      </c>
      <c r="AT21" s="96" t="str">
        <f t="shared" si="11"/>
        <v/>
      </c>
      <c r="AU21" s="96" t="str">
        <f t="shared" si="12"/>
        <v/>
      </c>
    </row>
    <row r="22" spans="1:47" ht="21" customHeight="1" x14ac:dyDescent="0.15">
      <c r="A22" s="1" ph="1"/>
      <c r="B22" s="11">
        <v>15</v>
      </c>
      <c r="C22" s="12"/>
      <c r="D22" s="13"/>
      <c r="E22" s="15"/>
      <c r="F22" s="15"/>
      <c r="G22" s="14"/>
      <c r="H22" s="15"/>
      <c r="I22" s="14"/>
      <c r="J22" s="7"/>
      <c r="K22" s="133" t="str">
        <f t="shared" si="7"/>
        <v/>
      </c>
      <c r="L22" s="7" t="str">
        <f t="shared" si="0"/>
        <v/>
      </c>
      <c r="M22" s="83"/>
      <c r="N22" s="7" t="str">
        <f t="shared" si="1"/>
        <v/>
      </c>
      <c r="O22" s="103"/>
      <c r="P22" s="8" t="str">
        <f t="shared" si="2"/>
        <v/>
      </c>
      <c r="Q22" s="9" t="str">
        <f t="shared" si="8"/>
        <v/>
      </c>
      <c r="R22" s="14"/>
      <c r="S22" s="16"/>
      <c r="T22" s="16"/>
      <c r="U22" s="16"/>
      <c r="V22" s="17"/>
      <c r="W22" s="88" t="str">
        <f t="shared" si="9"/>
        <v/>
      </c>
      <c r="X22" s="14"/>
      <c r="Y22" s="18"/>
      <c r="AA22" s="91"/>
      <c r="AB22" s="91"/>
      <c r="AC22" s="91"/>
      <c r="AD22" s="91"/>
      <c r="AE22" s="65"/>
      <c r="AF22" s="21" t="s">
        <v>66</v>
      </c>
      <c r="AG22" s="22">
        <v>15</v>
      </c>
      <c r="AH22" s="104"/>
      <c r="AI22" s="91"/>
      <c r="AJ22" s="91"/>
      <c r="AK22" s="91"/>
      <c r="AL22" s="91"/>
      <c r="AO22" s="7" t="str">
        <f t="shared" si="10"/>
        <v/>
      </c>
      <c r="AP22" s="96" t="str">
        <f t="shared" si="3"/>
        <v/>
      </c>
      <c r="AQ22" s="96" t="str">
        <f t="shared" si="4"/>
        <v/>
      </c>
      <c r="AR22" s="96" t="str">
        <f t="shared" si="5"/>
        <v/>
      </c>
      <c r="AS22" s="96" t="str">
        <f t="shared" si="6"/>
        <v/>
      </c>
      <c r="AT22" s="96" t="str">
        <f t="shared" si="11"/>
        <v/>
      </c>
      <c r="AU22" s="96" t="str">
        <f t="shared" si="12"/>
        <v/>
      </c>
    </row>
    <row r="23" spans="1:47" ht="21" customHeight="1" x14ac:dyDescent="0.15">
      <c r="A23" s="1" ph="1"/>
      <c r="B23" s="11">
        <v>16</v>
      </c>
      <c r="C23" s="12"/>
      <c r="D23" s="13"/>
      <c r="E23" s="15"/>
      <c r="F23" s="15"/>
      <c r="G23" s="14"/>
      <c r="H23" s="15"/>
      <c r="I23" s="14"/>
      <c r="J23" s="7"/>
      <c r="K23" s="133" t="str">
        <f t="shared" si="7"/>
        <v/>
      </c>
      <c r="L23" s="7" t="str">
        <f t="shared" si="0"/>
        <v/>
      </c>
      <c r="M23" s="83"/>
      <c r="N23" s="7" t="str">
        <f t="shared" si="1"/>
        <v/>
      </c>
      <c r="O23" s="103"/>
      <c r="P23" s="8" t="str">
        <f t="shared" si="2"/>
        <v/>
      </c>
      <c r="Q23" s="9" t="str">
        <f t="shared" si="8"/>
        <v/>
      </c>
      <c r="R23" s="14"/>
      <c r="S23" s="16"/>
      <c r="T23" s="16"/>
      <c r="U23" s="16"/>
      <c r="V23" s="17"/>
      <c r="W23" s="88" t="str">
        <f t="shared" si="9"/>
        <v/>
      </c>
      <c r="X23" s="14"/>
      <c r="Y23" s="18"/>
      <c r="AA23" s="91"/>
      <c r="AB23" s="91"/>
      <c r="AC23" s="91"/>
      <c r="AD23" s="91"/>
      <c r="AE23" s="65"/>
      <c r="AF23" s="21"/>
      <c r="AG23" s="22"/>
      <c r="AH23" s="104"/>
      <c r="AI23" s="91"/>
      <c r="AJ23" s="91"/>
      <c r="AK23" s="91"/>
      <c r="AL23" s="91"/>
      <c r="AO23" s="7" t="str">
        <f t="shared" si="10"/>
        <v/>
      </c>
      <c r="AP23" s="96" t="str">
        <f t="shared" si="3"/>
        <v/>
      </c>
      <c r="AQ23" s="96" t="str">
        <f t="shared" si="4"/>
        <v/>
      </c>
      <c r="AR23" s="96" t="str">
        <f t="shared" si="5"/>
        <v/>
      </c>
      <c r="AS23" s="96" t="str">
        <f t="shared" si="6"/>
        <v/>
      </c>
      <c r="AT23" s="96" t="str">
        <f t="shared" si="11"/>
        <v/>
      </c>
      <c r="AU23" s="96" t="str">
        <f t="shared" si="12"/>
        <v/>
      </c>
    </row>
    <row r="24" spans="1:47" ht="21" customHeight="1" x14ac:dyDescent="0.15">
      <c r="A24" s="1" ph="1"/>
      <c r="B24" s="11">
        <v>17</v>
      </c>
      <c r="C24" s="12"/>
      <c r="D24" s="13"/>
      <c r="E24" s="15"/>
      <c r="F24" s="15"/>
      <c r="G24" s="14"/>
      <c r="H24" s="15"/>
      <c r="I24" s="14"/>
      <c r="J24" s="7"/>
      <c r="K24" s="133" t="str">
        <f t="shared" si="7"/>
        <v/>
      </c>
      <c r="L24" s="7" t="str">
        <f t="shared" si="0"/>
        <v/>
      </c>
      <c r="M24" s="83"/>
      <c r="N24" s="7" t="str">
        <f t="shared" si="1"/>
        <v/>
      </c>
      <c r="O24" s="103"/>
      <c r="P24" s="8" t="str">
        <f t="shared" si="2"/>
        <v/>
      </c>
      <c r="Q24" s="9" t="str">
        <f t="shared" si="8"/>
        <v/>
      </c>
      <c r="R24" s="14"/>
      <c r="S24" s="16"/>
      <c r="T24" s="16"/>
      <c r="U24" s="16"/>
      <c r="V24" s="17"/>
      <c r="W24" s="88" t="str">
        <f t="shared" si="9"/>
        <v/>
      </c>
      <c r="X24" s="14"/>
      <c r="Y24" s="18"/>
      <c r="AA24" s="91"/>
      <c r="AB24" s="91"/>
      <c r="AC24" s="91"/>
      <c r="AD24" s="91"/>
      <c r="AE24" s="65"/>
      <c r="AF24" s="21" t="s">
        <v>67</v>
      </c>
      <c r="AG24" s="22">
        <v>21</v>
      </c>
      <c r="AH24" s="104"/>
      <c r="AI24" s="91"/>
      <c r="AJ24" s="91"/>
      <c r="AK24" s="91"/>
      <c r="AL24" s="91"/>
      <c r="AO24" s="7" t="str">
        <f t="shared" si="10"/>
        <v/>
      </c>
      <c r="AP24" s="96" t="str">
        <f t="shared" si="3"/>
        <v/>
      </c>
      <c r="AQ24" s="96" t="str">
        <f t="shared" si="4"/>
        <v/>
      </c>
      <c r="AR24" s="96" t="str">
        <f t="shared" si="5"/>
        <v/>
      </c>
      <c r="AS24" s="96" t="str">
        <f t="shared" si="6"/>
        <v/>
      </c>
      <c r="AT24" s="96" t="str">
        <f t="shared" si="11"/>
        <v/>
      </c>
      <c r="AU24" s="96" t="str">
        <f t="shared" si="12"/>
        <v/>
      </c>
    </row>
    <row r="25" spans="1:47" ht="21" customHeight="1" x14ac:dyDescent="0.15">
      <c r="A25" s="1" ph="1"/>
      <c r="B25" s="11">
        <v>18</v>
      </c>
      <c r="C25" s="12"/>
      <c r="D25" s="13"/>
      <c r="E25" s="15"/>
      <c r="F25" s="15"/>
      <c r="G25" s="14"/>
      <c r="H25" s="15"/>
      <c r="I25" s="14"/>
      <c r="J25" s="7"/>
      <c r="K25" s="133" t="str">
        <f t="shared" si="7"/>
        <v/>
      </c>
      <c r="L25" s="7" t="str">
        <f t="shared" si="0"/>
        <v/>
      </c>
      <c r="M25" s="83"/>
      <c r="N25" s="7" t="str">
        <f t="shared" si="1"/>
        <v/>
      </c>
      <c r="O25" s="103"/>
      <c r="P25" s="8" t="str">
        <f t="shared" si="2"/>
        <v/>
      </c>
      <c r="Q25" s="9" t="str">
        <f t="shared" si="8"/>
        <v/>
      </c>
      <c r="R25" s="14"/>
      <c r="S25" s="16"/>
      <c r="T25" s="16"/>
      <c r="U25" s="16"/>
      <c r="V25" s="17"/>
      <c r="W25" s="88" t="str">
        <f t="shared" si="9"/>
        <v/>
      </c>
      <c r="X25" s="14"/>
      <c r="Y25" s="18"/>
      <c r="AA25" s="91"/>
      <c r="AB25" s="91"/>
      <c r="AC25" s="91"/>
      <c r="AD25" s="91"/>
      <c r="AE25" s="107"/>
      <c r="AF25" s="21" t="s">
        <v>68</v>
      </c>
      <c r="AG25" s="22">
        <v>22</v>
      </c>
      <c r="AH25" s="104"/>
      <c r="AI25" s="91"/>
      <c r="AJ25" s="91"/>
      <c r="AK25" s="91"/>
      <c r="AL25" s="91"/>
      <c r="AO25" s="7" t="str">
        <f t="shared" si="10"/>
        <v/>
      </c>
      <c r="AP25" s="96" t="str">
        <f t="shared" si="3"/>
        <v/>
      </c>
      <c r="AQ25" s="96" t="str">
        <f t="shared" si="4"/>
        <v/>
      </c>
      <c r="AR25" s="96" t="str">
        <f t="shared" si="5"/>
        <v/>
      </c>
      <c r="AS25" s="96" t="str">
        <f t="shared" si="6"/>
        <v/>
      </c>
      <c r="AT25" s="96" t="str">
        <f t="shared" si="11"/>
        <v/>
      </c>
      <c r="AU25" s="96" t="str">
        <f t="shared" si="12"/>
        <v/>
      </c>
    </row>
    <row r="26" spans="1:47" ht="21" customHeight="1" x14ac:dyDescent="0.15">
      <c r="A26" s="1" ph="1"/>
      <c r="B26" s="11">
        <v>19</v>
      </c>
      <c r="C26" s="12"/>
      <c r="D26" s="13"/>
      <c r="E26" s="15"/>
      <c r="F26" s="15"/>
      <c r="G26" s="14"/>
      <c r="H26" s="15"/>
      <c r="I26" s="14"/>
      <c r="J26" s="7"/>
      <c r="K26" s="133" t="str">
        <f t="shared" si="7"/>
        <v/>
      </c>
      <c r="L26" s="7" t="str">
        <f t="shared" si="0"/>
        <v/>
      </c>
      <c r="M26" s="83"/>
      <c r="N26" s="7" t="str">
        <f t="shared" si="1"/>
        <v/>
      </c>
      <c r="O26" s="103"/>
      <c r="P26" s="8" t="str">
        <f t="shared" si="2"/>
        <v/>
      </c>
      <c r="Q26" s="9" t="str">
        <f t="shared" si="8"/>
        <v/>
      </c>
      <c r="R26" s="14"/>
      <c r="S26" s="16"/>
      <c r="T26" s="16"/>
      <c r="U26" s="16"/>
      <c r="V26" s="17"/>
      <c r="W26" s="88" t="str">
        <f t="shared" si="9"/>
        <v/>
      </c>
      <c r="X26" s="14"/>
      <c r="Y26" s="18"/>
      <c r="AA26" s="91"/>
      <c r="AB26" s="91"/>
      <c r="AC26" s="91"/>
      <c r="AD26" s="91"/>
      <c r="AE26" s="107"/>
      <c r="AF26" s="21" t="s">
        <v>69</v>
      </c>
      <c r="AG26" s="22">
        <v>23</v>
      </c>
      <c r="AH26" s="34"/>
      <c r="AI26" s="91"/>
      <c r="AJ26" s="91"/>
      <c r="AK26" s="91"/>
      <c r="AL26" s="91"/>
      <c r="AO26" s="7" t="str">
        <f t="shared" si="10"/>
        <v/>
      </c>
      <c r="AP26" s="96" t="str">
        <f t="shared" si="3"/>
        <v/>
      </c>
      <c r="AQ26" s="96" t="str">
        <f t="shared" si="4"/>
        <v/>
      </c>
      <c r="AR26" s="96" t="str">
        <f t="shared" si="5"/>
        <v/>
      </c>
      <c r="AS26" s="96" t="str">
        <f t="shared" si="6"/>
        <v/>
      </c>
      <c r="AT26" s="96" t="str">
        <f t="shared" si="11"/>
        <v/>
      </c>
      <c r="AU26" s="96" t="str">
        <f t="shared" si="12"/>
        <v/>
      </c>
    </row>
    <row r="27" spans="1:47" ht="21" customHeight="1" x14ac:dyDescent="0.15">
      <c r="A27" s="1" ph="1"/>
      <c r="B27" s="11">
        <v>20</v>
      </c>
      <c r="C27" s="12"/>
      <c r="D27" s="13"/>
      <c r="E27" s="15"/>
      <c r="F27" s="15"/>
      <c r="G27" s="14"/>
      <c r="H27" s="15"/>
      <c r="I27" s="14"/>
      <c r="J27" s="7"/>
      <c r="K27" s="133" t="str">
        <f t="shared" si="7"/>
        <v/>
      </c>
      <c r="L27" s="7" t="str">
        <f t="shared" si="0"/>
        <v/>
      </c>
      <c r="M27" s="83"/>
      <c r="N27" s="7" t="str">
        <f t="shared" si="1"/>
        <v/>
      </c>
      <c r="O27" s="103"/>
      <c r="P27" s="8" t="str">
        <f t="shared" si="2"/>
        <v/>
      </c>
      <c r="Q27" s="9" t="str">
        <f t="shared" si="8"/>
        <v/>
      </c>
      <c r="R27" s="14"/>
      <c r="S27" s="16"/>
      <c r="T27" s="16"/>
      <c r="U27" s="16"/>
      <c r="V27" s="17"/>
      <c r="W27" s="88" t="str">
        <f t="shared" si="9"/>
        <v/>
      </c>
      <c r="X27" s="14"/>
      <c r="Y27" s="18"/>
      <c r="AA27" s="91"/>
      <c r="AB27" s="91"/>
      <c r="AC27" s="91"/>
      <c r="AD27" s="91"/>
      <c r="AE27" s="107"/>
      <c r="AF27" s="21" t="s">
        <v>70</v>
      </c>
      <c r="AG27" s="22">
        <v>24</v>
      </c>
      <c r="AH27" s="34"/>
      <c r="AI27" s="91"/>
      <c r="AJ27" s="91"/>
      <c r="AK27" s="91"/>
      <c r="AL27" s="91"/>
      <c r="AO27" s="7" t="str">
        <f t="shared" si="10"/>
        <v/>
      </c>
      <c r="AP27" s="96" t="str">
        <f t="shared" si="3"/>
        <v/>
      </c>
      <c r="AQ27" s="96" t="str">
        <f t="shared" si="4"/>
        <v/>
      </c>
      <c r="AR27" s="96" t="str">
        <f t="shared" si="5"/>
        <v/>
      </c>
      <c r="AS27" s="96" t="str">
        <f t="shared" si="6"/>
        <v/>
      </c>
      <c r="AT27" s="96" t="str">
        <f t="shared" si="11"/>
        <v/>
      </c>
      <c r="AU27" s="96" t="str">
        <f t="shared" si="12"/>
        <v/>
      </c>
    </row>
    <row r="28" spans="1:47" ht="21" customHeight="1" x14ac:dyDescent="0.15">
      <c r="A28" s="1" ph="1"/>
      <c r="B28" s="11">
        <v>21</v>
      </c>
      <c r="C28" s="12"/>
      <c r="D28" s="13"/>
      <c r="E28" s="15"/>
      <c r="F28" s="15"/>
      <c r="G28" s="14"/>
      <c r="H28" s="15"/>
      <c r="I28" s="14"/>
      <c r="J28" s="7"/>
      <c r="K28" s="133" t="str">
        <f t="shared" si="7"/>
        <v/>
      </c>
      <c r="L28" s="7" t="str">
        <f t="shared" si="0"/>
        <v/>
      </c>
      <c r="M28" s="83"/>
      <c r="N28" s="7" t="str">
        <f t="shared" si="1"/>
        <v/>
      </c>
      <c r="O28" s="103"/>
      <c r="P28" s="8" t="str">
        <f t="shared" si="2"/>
        <v/>
      </c>
      <c r="Q28" s="9" t="str">
        <f t="shared" si="8"/>
        <v/>
      </c>
      <c r="R28" s="14"/>
      <c r="S28" s="16"/>
      <c r="T28" s="16"/>
      <c r="U28" s="16"/>
      <c r="V28" s="17"/>
      <c r="W28" s="88" t="str">
        <f t="shared" si="9"/>
        <v/>
      </c>
      <c r="X28" s="14"/>
      <c r="Y28" s="18"/>
      <c r="AA28" s="91"/>
      <c r="AB28" s="91"/>
      <c r="AC28" s="91"/>
      <c r="AD28" s="91"/>
      <c r="AE28" s="106"/>
      <c r="AF28" s="21" t="s">
        <v>71</v>
      </c>
      <c r="AG28" s="22">
        <v>25</v>
      </c>
      <c r="AH28" s="34"/>
      <c r="AI28" s="91"/>
      <c r="AJ28" s="91"/>
      <c r="AK28" s="91"/>
      <c r="AL28" s="91"/>
      <c r="AO28" s="7" t="str">
        <f t="shared" si="10"/>
        <v/>
      </c>
      <c r="AP28" s="96" t="str">
        <f t="shared" si="3"/>
        <v/>
      </c>
      <c r="AQ28" s="96" t="str">
        <f t="shared" si="4"/>
        <v/>
      </c>
      <c r="AR28" s="96" t="str">
        <f t="shared" si="5"/>
        <v/>
      </c>
      <c r="AS28" s="96" t="str">
        <f t="shared" si="6"/>
        <v/>
      </c>
      <c r="AT28" s="96" t="str">
        <f t="shared" si="11"/>
        <v/>
      </c>
      <c r="AU28" s="96" t="str">
        <f t="shared" si="12"/>
        <v/>
      </c>
    </row>
    <row r="29" spans="1:47" ht="21" customHeight="1" x14ac:dyDescent="0.15">
      <c r="A29" s="1" ph="1"/>
      <c r="B29" s="11">
        <v>22</v>
      </c>
      <c r="C29" s="12"/>
      <c r="D29" s="13"/>
      <c r="E29" s="15"/>
      <c r="F29" s="15"/>
      <c r="G29" s="14"/>
      <c r="H29" s="15"/>
      <c r="I29" s="14"/>
      <c r="J29" s="7"/>
      <c r="K29" s="133" t="str">
        <f t="shared" si="7"/>
        <v/>
      </c>
      <c r="L29" s="7" t="str">
        <f t="shared" si="0"/>
        <v/>
      </c>
      <c r="M29" s="83"/>
      <c r="N29" s="7" t="str">
        <f t="shared" si="1"/>
        <v/>
      </c>
      <c r="O29" s="103"/>
      <c r="P29" s="8" t="str">
        <f t="shared" si="2"/>
        <v/>
      </c>
      <c r="Q29" s="9" t="str">
        <f t="shared" si="8"/>
        <v/>
      </c>
      <c r="R29" s="14"/>
      <c r="S29" s="16"/>
      <c r="T29" s="16"/>
      <c r="U29" s="16"/>
      <c r="V29" s="17"/>
      <c r="W29" s="88" t="str">
        <f t="shared" si="9"/>
        <v/>
      </c>
      <c r="X29" s="14"/>
      <c r="Y29" s="18"/>
      <c r="AA29" s="91"/>
      <c r="AB29" s="91"/>
      <c r="AC29" s="91"/>
      <c r="AD29" s="91"/>
      <c r="AE29" s="107"/>
      <c r="AF29" s="21" t="s">
        <v>72</v>
      </c>
      <c r="AG29" s="22">
        <v>26</v>
      </c>
      <c r="AH29" s="34"/>
      <c r="AI29" s="91"/>
      <c r="AJ29" s="91"/>
      <c r="AO29" s="7" t="str">
        <f t="shared" si="10"/>
        <v/>
      </c>
      <c r="AP29" s="96" t="str">
        <f t="shared" si="3"/>
        <v/>
      </c>
      <c r="AQ29" s="96" t="str">
        <f t="shared" si="4"/>
        <v/>
      </c>
      <c r="AR29" s="96" t="str">
        <f t="shared" si="5"/>
        <v/>
      </c>
      <c r="AS29" s="96" t="str">
        <f t="shared" si="6"/>
        <v/>
      </c>
      <c r="AT29" s="96" t="str">
        <f t="shared" si="11"/>
        <v/>
      </c>
      <c r="AU29" s="96" t="str">
        <f t="shared" si="12"/>
        <v/>
      </c>
    </row>
    <row r="30" spans="1:47" ht="21" customHeight="1" x14ac:dyDescent="0.15">
      <c r="A30" s="1" ph="1"/>
      <c r="B30" s="11">
        <v>23</v>
      </c>
      <c r="C30" s="12"/>
      <c r="D30" s="13"/>
      <c r="E30" s="15"/>
      <c r="F30" s="15"/>
      <c r="G30" s="14"/>
      <c r="H30" s="15"/>
      <c r="I30" s="14"/>
      <c r="J30" s="7"/>
      <c r="K30" s="133" t="str">
        <f t="shared" si="7"/>
        <v/>
      </c>
      <c r="L30" s="7" t="str">
        <f t="shared" si="0"/>
        <v/>
      </c>
      <c r="M30" s="83"/>
      <c r="N30" s="7" t="str">
        <f t="shared" si="1"/>
        <v/>
      </c>
      <c r="O30" s="103"/>
      <c r="P30" s="8" t="str">
        <f t="shared" si="2"/>
        <v/>
      </c>
      <c r="Q30" s="9" t="str">
        <f t="shared" si="8"/>
        <v/>
      </c>
      <c r="R30" s="14"/>
      <c r="S30" s="16"/>
      <c r="T30" s="16"/>
      <c r="U30" s="16"/>
      <c r="V30" s="17"/>
      <c r="W30" s="88" t="str">
        <f t="shared" si="9"/>
        <v/>
      </c>
      <c r="X30" s="14"/>
      <c r="Y30" s="18"/>
      <c r="AA30" s="91"/>
      <c r="AB30" s="91"/>
      <c r="AC30" s="91"/>
      <c r="AD30" s="91"/>
      <c r="AE30" s="65"/>
      <c r="AF30" s="21" t="s">
        <v>73</v>
      </c>
      <c r="AG30" s="22">
        <v>27</v>
      </c>
      <c r="AH30" s="34"/>
      <c r="AI30" s="91"/>
      <c r="AJ30" s="91"/>
      <c r="AO30" s="7" t="str">
        <f t="shared" si="10"/>
        <v/>
      </c>
      <c r="AP30" s="96" t="str">
        <f t="shared" si="3"/>
        <v/>
      </c>
      <c r="AQ30" s="96" t="str">
        <f t="shared" si="4"/>
        <v/>
      </c>
      <c r="AR30" s="96" t="str">
        <f t="shared" si="5"/>
        <v/>
      </c>
      <c r="AS30" s="96" t="str">
        <f t="shared" si="6"/>
        <v/>
      </c>
      <c r="AT30" s="96" t="str">
        <f t="shared" si="11"/>
        <v/>
      </c>
      <c r="AU30" s="96" t="str">
        <f t="shared" si="12"/>
        <v/>
      </c>
    </row>
    <row r="31" spans="1:47" ht="21" customHeight="1" x14ac:dyDescent="0.15">
      <c r="A31" s="1" ph="1"/>
      <c r="B31" s="11">
        <v>24</v>
      </c>
      <c r="C31" s="12"/>
      <c r="D31" s="13"/>
      <c r="E31" s="15"/>
      <c r="F31" s="15"/>
      <c r="G31" s="14"/>
      <c r="H31" s="15"/>
      <c r="I31" s="14"/>
      <c r="J31" s="7"/>
      <c r="K31" s="133" t="str">
        <f t="shared" si="7"/>
        <v/>
      </c>
      <c r="L31" s="7" t="str">
        <f t="shared" si="0"/>
        <v/>
      </c>
      <c r="M31" s="83"/>
      <c r="N31" s="7" t="str">
        <f t="shared" si="1"/>
        <v/>
      </c>
      <c r="O31" s="103"/>
      <c r="P31" s="8" t="str">
        <f t="shared" si="2"/>
        <v/>
      </c>
      <c r="Q31" s="9" t="str">
        <f t="shared" si="8"/>
        <v/>
      </c>
      <c r="R31" s="14"/>
      <c r="S31" s="16"/>
      <c r="T31" s="16"/>
      <c r="U31" s="16"/>
      <c r="V31" s="17"/>
      <c r="W31" s="88" t="str">
        <f t="shared" si="9"/>
        <v/>
      </c>
      <c r="X31" s="14"/>
      <c r="Y31" s="18"/>
      <c r="AA31" s="91"/>
      <c r="AB31" s="91"/>
      <c r="AC31" s="91"/>
      <c r="AD31" s="91"/>
      <c r="AE31" s="106"/>
      <c r="AF31" s="21" t="s">
        <v>74</v>
      </c>
      <c r="AG31" s="22">
        <v>28</v>
      </c>
      <c r="AH31" s="34"/>
      <c r="AI31" s="91"/>
      <c r="AJ31" s="91"/>
      <c r="AO31" s="7" t="str">
        <f t="shared" si="10"/>
        <v/>
      </c>
      <c r="AP31" s="96" t="str">
        <f t="shared" si="3"/>
        <v/>
      </c>
      <c r="AQ31" s="96" t="str">
        <f t="shared" si="4"/>
        <v/>
      </c>
      <c r="AR31" s="96" t="str">
        <f t="shared" si="5"/>
        <v/>
      </c>
      <c r="AS31" s="96" t="str">
        <f t="shared" si="6"/>
        <v/>
      </c>
      <c r="AT31" s="96" t="str">
        <f t="shared" si="11"/>
        <v/>
      </c>
      <c r="AU31" s="96" t="str">
        <f t="shared" si="12"/>
        <v/>
      </c>
    </row>
    <row r="32" spans="1:47" ht="21" customHeight="1" x14ac:dyDescent="0.15">
      <c r="A32" s="1" ph="1"/>
      <c r="B32" s="11">
        <v>25</v>
      </c>
      <c r="C32" s="12"/>
      <c r="D32" s="13"/>
      <c r="E32" s="15"/>
      <c r="F32" s="15"/>
      <c r="G32" s="14"/>
      <c r="H32" s="15"/>
      <c r="I32" s="14"/>
      <c r="J32" s="7"/>
      <c r="K32" s="133" t="str">
        <f t="shared" si="7"/>
        <v/>
      </c>
      <c r="L32" s="7" t="str">
        <f t="shared" si="0"/>
        <v/>
      </c>
      <c r="M32" s="83"/>
      <c r="N32" s="7" t="str">
        <f t="shared" si="1"/>
        <v/>
      </c>
      <c r="O32" s="103"/>
      <c r="P32" s="8" t="str">
        <f t="shared" si="2"/>
        <v/>
      </c>
      <c r="Q32" s="9" t="str">
        <f t="shared" si="8"/>
        <v/>
      </c>
      <c r="R32" s="14"/>
      <c r="S32" s="16"/>
      <c r="T32" s="16"/>
      <c r="U32" s="16"/>
      <c r="V32" s="17"/>
      <c r="W32" s="88" t="str">
        <f t="shared" si="9"/>
        <v/>
      </c>
      <c r="X32" s="14"/>
      <c r="Y32" s="18"/>
      <c r="AA32" s="91"/>
      <c r="AB32" s="91"/>
      <c r="AC32" s="91"/>
      <c r="AD32" s="91"/>
      <c r="AE32" s="106"/>
      <c r="AF32" s="21" t="s">
        <v>75</v>
      </c>
      <c r="AG32" s="22">
        <v>29</v>
      </c>
      <c r="AH32" s="34"/>
      <c r="AI32" s="91"/>
      <c r="AJ32" s="91"/>
      <c r="AO32" s="7" t="str">
        <f t="shared" si="10"/>
        <v/>
      </c>
      <c r="AP32" s="96" t="str">
        <f t="shared" si="3"/>
        <v/>
      </c>
      <c r="AQ32" s="96" t="str">
        <f t="shared" si="4"/>
        <v/>
      </c>
      <c r="AR32" s="96" t="str">
        <f t="shared" si="5"/>
        <v/>
      </c>
      <c r="AS32" s="96" t="str">
        <f t="shared" si="6"/>
        <v/>
      </c>
      <c r="AT32" s="96" t="str">
        <f t="shared" si="11"/>
        <v/>
      </c>
      <c r="AU32" s="96" t="str">
        <f t="shared" si="12"/>
        <v/>
      </c>
    </row>
    <row r="33" spans="1:47" ht="21" customHeight="1" x14ac:dyDescent="0.15">
      <c r="A33" s="1" ph="1"/>
      <c r="B33" s="11">
        <v>26</v>
      </c>
      <c r="C33" s="12"/>
      <c r="D33" s="13"/>
      <c r="E33" s="15"/>
      <c r="F33" s="15"/>
      <c r="G33" s="14"/>
      <c r="H33" s="15"/>
      <c r="I33" s="14"/>
      <c r="J33" s="7"/>
      <c r="K33" s="133" t="str">
        <f t="shared" si="7"/>
        <v/>
      </c>
      <c r="L33" s="7" t="str">
        <f t="shared" si="0"/>
        <v/>
      </c>
      <c r="M33" s="83"/>
      <c r="N33" s="7" t="str">
        <f t="shared" si="1"/>
        <v/>
      </c>
      <c r="O33" s="103"/>
      <c r="P33" s="8" t="str">
        <f t="shared" si="2"/>
        <v/>
      </c>
      <c r="Q33" s="9" t="str">
        <f t="shared" si="8"/>
        <v/>
      </c>
      <c r="R33" s="14"/>
      <c r="S33" s="16"/>
      <c r="T33" s="16"/>
      <c r="U33" s="16"/>
      <c r="V33" s="17"/>
      <c r="W33" s="88" t="str">
        <f t="shared" si="9"/>
        <v/>
      </c>
      <c r="X33" s="14"/>
      <c r="Y33" s="18"/>
      <c r="AA33" s="91"/>
      <c r="AB33" s="91"/>
      <c r="AC33" s="91"/>
      <c r="AD33" s="91"/>
      <c r="AE33" s="106"/>
      <c r="AF33" s="21" t="s">
        <v>76</v>
      </c>
      <c r="AG33" s="22">
        <v>30</v>
      </c>
      <c r="AH33" s="34"/>
      <c r="AI33" s="91"/>
      <c r="AJ33" s="91"/>
      <c r="AO33" s="7" t="str">
        <f t="shared" si="10"/>
        <v/>
      </c>
      <c r="AP33" s="96" t="str">
        <f t="shared" si="3"/>
        <v/>
      </c>
      <c r="AQ33" s="96" t="str">
        <f t="shared" si="4"/>
        <v/>
      </c>
      <c r="AR33" s="96" t="str">
        <f t="shared" si="5"/>
        <v/>
      </c>
      <c r="AS33" s="96" t="str">
        <f t="shared" si="6"/>
        <v/>
      </c>
      <c r="AT33" s="96" t="str">
        <f t="shared" si="11"/>
        <v/>
      </c>
      <c r="AU33" s="96" t="str">
        <f t="shared" si="12"/>
        <v/>
      </c>
    </row>
    <row r="34" spans="1:47" ht="21" customHeight="1" x14ac:dyDescent="0.15">
      <c r="A34" s="1" ph="1"/>
      <c r="B34" s="11">
        <v>27</v>
      </c>
      <c r="C34" s="12"/>
      <c r="D34" s="13"/>
      <c r="E34" s="15"/>
      <c r="F34" s="15"/>
      <c r="G34" s="14"/>
      <c r="H34" s="15"/>
      <c r="I34" s="14"/>
      <c r="J34" s="7"/>
      <c r="K34" s="133" t="str">
        <f t="shared" si="7"/>
        <v/>
      </c>
      <c r="L34" s="7" t="str">
        <f t="shared" si="0"/>
        <v/>
      </c>
      <c r="M34" s="83"/>
      <c r="N34" s="7" t="str">
        <f t="shared" si="1"/>
        <v/>
      </c>
      <c r="O34" s="103"/>
      <c r="P34" s="8" t="str">
        <f t="shared" si="2"/>
        <v/>
      </c>
      <c r="Q34" s="9" t="str">
        <f t="shared" si="8"/>
        <v/>
      </c>
      <c r="R34" s="14"/>
      <c r="S34" s="16"/>
      <c r="T34" s="16"/>
      <c r="U34" s="16"/>
      <c r="V34" s="17"/>
      <c r="W34" s="88" t="str">
        <f t="shared" si="9"/>
        <v/>
      </c>
      <c r="X34" s="14"/>
      <c r="Y34" s="18"/>
      <c r="AA34" s="91"/>
      <c r="AB34" s="91"/>
      <c r="AC34" s="91"/>
      <c r="AD34" s="91"/>
      <c r="AE34" s="106"/>
      <c r="AF34" s="21" t="s">
        <v>77</v>
      </c>
      <c r="AG34" s="22">
        <v>31</v>
      </c>
      <c r="AH34" s="34"/>
      <c r="AI34" s="91"/>
      <c r="AJ34" s="91"/>
      <c r="AO34" s="7" t="str">
        <f t="shared" si="10"/>
        <v/>
      </c>
      <c r="AP34" s="96" t="str">
        <f t="shared" si="3"/>
        <v/>
      </c>
      <c r="AQ34" s="96" t="str">
        <f t="shared" si="4"/>
        <v/>
      </c>
      <c r="AR34" s="96" t="str">
        <f t="shared" si="5"/>
        <v/>
      </c>
      <c r="AS34" s="96" t="str">
        <f t="shared" si="6"/>
        <v/>
      </c>
      <c r="AT34" s="96" t="str">
        <f t="shared" si="11"/>
        <v/>
      </c>
      <c r="AU34" s="96" t="str">
        <f t="shared" si="12"/>
        <v/>
      </c>
    </row>
    <row r="35" spans="1:47" ht="21" customHeight="1" x14ac:dyDescent="0.15">
      <c r="A35" s="1" ph="1"/>
      <c r="B35" s="11">
        <v>28</v>
      </c>
      <c r="C35" s="12"/>
      <c r="D35" s="13"/>
      <c r="E35" s="15"/>
      <c r="F35" s="15"/>
      <c r="G35" s="14"/>
      <c r="H35" s="15"/>
      <c r="I35" s="14"/>
      <c r="J35" s="7"/>
      <c r="K35" s="133" t="str">
        <f t="shared" si="7"/>
        <v/>
      </c>
      <c r="L35" s="7" t="str">
        <f t="shared" si="0"/>
        <v/>
      </c>
      <c r="M35" s="83"/>
      <c r="N35" s="7" t="str">
        <f t="shared" si="1"/>
        <v/>
      </c>
      <c r="O35" s="103"/>
      <c r="P35" s="8" t="str">
        <f t="shared" si="2"/>
        <v/>
      </c>
      <c r="Q35" s="9" t="str">
        <f t="shared" si="8"/>
        <v/>
      </c>
      <c r="R35" s="14"/>
      <c r="S35" s="16"/>
      <c r="T35" s="16"/>
      <c r="U35" s="16"/>
      <c r="V35" s="17"/>
      <c r="W35" s="88" t="str">
        <f t="shared" si="9"/>
        <v/>
      </c>
      <c r="X35" s="14"/>
      <c r="Y35" s="18"/>
      <c r="AA35" s="91"/>
      <c r="AB35" s="91"/>
      <c r="AC35" s="91"/>
      <c r="AD35" s="91"/>
      <c r="AE35" s="107"/>
      <c r="AF35" s="21" t="s">
        <v>78</v>
      </c>
      <c r="AG35" s="22">
        <v>32</v>
      </c>
      <c r="AH35" s="34"/>
      <c r="AI35" s="91"/>
      <c r="AJ35" s="91"/>
      <c r="AO35" s="7" t="str">
        <f t="shared" si="10"/>
        <v/>
      </c>
      <c r="AP35" s="96" t="str">
        <f t="shared" si="3"/>
        <v/>
      </c>
      <c r="AQ35" s="96" t="str">
        <f t="shared" si="4"/>
        <v/>
      </c>
      <c r="AR35" s="96" t="str">
        <f t="shared" si="5"/>
        <v/>
      </c>
      <c r="AS35" s="96" t="str">
        <f t="shared" si="6"/>
        <v/>
      </c>
      <c r="AT35" s="96" t="str">
        <f t="shared" si="11"/>
        <v/>
      </c>
      <c r="AU35" s="96" t="str">
        <f t="shared" si="12"/>
        <v/>
      </c>
    </row>
    <row r="36" spans="1:47" ht="19.5" x14ac:dyDescent="0.15">
      <c r="A36" s="1" ph="1"/>
      <c r="B36" s="11">
        <v>29</v>
      </c>
      <c r="C36" s="12"/>
      <c r="D36" s="13"/>
      <c r="E36" s="15"/>
      <c r="F36" s="15"/>
      <c r="G36" s="14"/>
      <c r="H36" s="15"/>
      <c r="I36" s="14"/>
      <c r="J36" s="7"/>
      <c r="K36" s="133" t="str">
        <f t="shared" si="7"/>
        <v/>
      </c>
      <c r="L36" s="7" t="str">
        <f t="shared" si="0"/>
        <v/>
      </c>
      <c r="M36" s="83"/>
      <c r="N36" s="7" t="str">
        <f t="shared" si="1"/>
        <v/>
      </c>
      <c r="O36" s="103"/>
      <c r="P36" s="8" t="str">
        <f t="shared" si="2"/>
        <v/>
      </c>
      <c r="Q36" s="9" t="str">
        <f t="shared" si="8"/>
        <v/>
      </c>
      <c r="R36" s="14"/>
      <c r="S36" s="16"/>
      <c r="T36" s="16"/>
      <c r="U36" s="16"/>
      <c r="V36" s="17"/>
      <c r="W36" s="88" t="str">
        <f t="shared" si="9"/>
        <v/>
      </c>
      <c r="X36" s="14"/>
      <c r="Y36" s="18"/>
      <c r="AA36" s="91"/>
      <c r="AB36" s="91"/>
      <c r="AC36" s="91"/>
      <c r="AD36" s="91"/>
      <c r="AE36" s="34"/>
      <c r="AF36" s="21" t="s">
        <v>79</v>
      </c>
      <c r="AG36" s="22">
        <v>33</v>
      </c>
      <c r="AH36" s="34"/>
      <c r="AI36" s="91"/>
      <c r="AJ36" s="91"/>
      <c r="AO36" s="7" t="str">
        <f t="shared" si="10"/>
        <v/>
      </c>
      <c r="AP36" s="96" t="str">
        <f t="shared" si="3"/>
        <v/>
      </c>
      <c r="AQ36" s="96" t="str">
        <f t="shared" si="4"/>
        <v/>
      </c>
      <c r="AR36" s="96" t="str">
        <f t="shared" si="5"/>
        <v/>
      </c>
      <c r="AS36" s="96" t="str">
        <f t="shared" si="6"/>
        <v/>
      </c>
      <c r="AT36" s="96" t="str">
        <f t="shared" si="11"/>
        <v/>
      </c>
      <c r="AU36" s="96" t="str">
        <f t="shared" si="12"/>
        <v/>
      </c>
    </row>
    <row r="37" spans="1:47" ht="19.5" x14ac:dyDescent="0.15">
      <c r="A37" s="1" ph="1"/>
      <c r="B37" s="11">
        <v>30</v>
      </c>
      <c r="C37" s="12"/>
      <c r="D37" s="13"/>
      <c r="E37" s="15"/>
      <c r="F37" s="15"/>
      <c r="G37" s="14"/>
      <c r="H37" s="15"/>
      <c r="I37" s="14"/>
      <c r="J37" s="7"/>
      <c r="K37" s="133" t="str">
        <f t="shared" si="7"/>
        <v/>
      </c>
      <c r="L37" s="7" t="str">
        <f t="shared" si="0"/>
        <v/>
      </c>
      <c r="M37" s="83"/>
      <c r="N37" s="7" t="str">
        <f t="shared" si="1"/>
        <v/>
      </c>
      <c r="O37" s="103"/>
      <c r="P37" s="8" t="str">
        <f t="shared" si="2"/>
        <v/>
      </c>
      <c r="Q37" s="9" t="str">
        <f t="shared" si="8"/>
        <v/>
      </c>
      <c r="R37" s="14"/>
      <c r="S37" s="16"/>
      <c r="T37" s="16"/>
      <c r="U37" s="16"/>
      <c r="V37" s="17"/>
      <c r="W37" s="88" t="str">
        <f t="shared" si="9"/>
        <v/>
      </c>
      <c r="X37" s="14"/>
      <c r="Y37" s="18"/>
      <c r="AA37" s="91"/>
      <c r="AB37" s="91"/>
      <c r="AC37" s="91"/>
      <c r="AD37" s="91"/>
      <c r="AE37" s="34"/>
      <c r="AF37" s="21" t="s">
        <v>80</v>
      </c>
      <c r="AG37" s="22">
        <v>34</v>
      </c>
      <c r="AH37" s="34"/>
      <c r="AI37" s="34"/>
      <c r="AJ37" s="34"/>
      <c r="AO37" s="7" t="str">
        <f t="shared" si="10"/>
        <v/>
      </c>
      <c r="AP37" s="96" t="str">
        <f t="shared" si="3"/>
        <v/>
      </c>
      <c r="AQ37" s="96" t="str">
        <f t="shared" si="4"/>
        <v/>
      </c>
      <c r="AR37" s="96" t="str">
        <f t="shared" si="5"/>
        <v/>
      </c>
      <c r="AS37" s="96" t="str">
        <f t="shared" si="6"/>
        <v/>
      </c>
      <c r="AT37" s="96" t="str">
        <f t="shared" si="11"/>
        <v/>
      </c>
      <c r="AU37" s="96" t="str">
        <f t="shared" si="12"/>
        <v/>
      </c>
    </row>
    <row r="38" spans="1:47" ht="19.5" x14ac:dyDescent="0.15">
      <c r="A38" s="1" ph="1"/>
      <c r="B38" s="11">
        <v>31</v>
      </c>
      <c r="C38" s="12"/>
      <c r="D38" s="13"/>
      <c r="E38" s="15"/>
      <c r="F38" s="15"/>
      <c r="G38" s="14"/>
      <c r="H38" s="15"/>
      <c r="I38" s="14"/>
      <c r="J38" s="7"/>
      <c r="K38" s="133" t="str">
        <f t="shared" si="7"/>
        <v/>
      </c>
      <c r="L38" s="7" t="str">
        <f t="shared" si="0"/>
        <v/>
      </c>
      <c r="M38" s="83"/>
      <c r="N38" s="7" t="str">
        <f t="shared" si="1"/>
        <v/>
      </c>
      <c r="O38" s="103"/>
      <c r="P38" s="8" t="str">
        <f t="shared" si="2"/>
        <v/>
      </c>
      <c r="Q38" s="9" t="str">
        <f t="shared" si="8"/>
        <v/>
      </c>
      <c r="R38" s="14"/>
      <c r="S38" s="16"/>
      <c r="T38" s="16"/>
      <c r="U38" s="16"/>
      <c r="V38" s="17"/>
      <c r="W38" s="88" t="str">
        <f t="shared" si="9"/>
        <v/>
      </c>
      <c r="X38" s="14"/>
      <c r="Y38" s="18"/>
      <c r="AA38" s="91"/>
      <c r="AB38" s="91"/>
      <c r="AC38" s="91"/>
      <c r="AD38" s="91"/>
      <c r="AE38" s="34"/>
      <c r="AF38" s="21" t="s">
        <v>81</v>
      </c>
      <c r="AG38" s="22">
        <v>35</v>
      </c>
      <c r="AH38" s="34"/>
      <c r="AI38" s="34"/>
      <c r="AJ38" s="34"/>
      <c r="AO38" s="7" t="str">
        <f t="shared" si="10"/>
        <v/>
      </c>
      <c r="AP38" s="96" t="str">
        <f t="shared" si="3"/>
        <v/>
      </c>
      <c r="AQ38" s="96" t="str">
        <f t="shared" si="4"/>
        <v/>
      </c>
      <c r="AR38" s="96" t="str">
        <f t="shared" si="5"/>
        <v/>
      </c>
      <c r="AS38" s="96" t="str">
        <f t="shared" si="6"/>
        <v/>
      </c>
      <c r="AT38" s="96" t="str">
        <f t="shared" si="11"/>
        <v/>
      </c>
      <c r="AU38" s="96" t="str">
        <f t="shared" si="12"/>
        <v/>
      </c>
    </row>
    <row r="39" spans="1:47" ht="19.5" x14ac:dyDescent="0.15">
      <c r="A39" s="1" ph="1"/>
      <c r="B39" s="11">
        <v>32</v>
      </c>
      <c r="C39" s="12"/>
      <c r="D39" s="13"/>
      <c r="E39" s="15"/>
      <c r="F39" s="15"/>
      <c r="G39" s="14"/>
      <c r="H39" s="15"/>
      <c r="I39" s="14"/>
      <c r="J39" s="7"/>
      <c r="K39" s="133" t="str">
        <f t="shared" si="7"/>
        <v/>
      </c>
      <c r="L39" s="7" t="str">
        <f t="shared" si="0"/>
        <v/>
      </c>
      <c r="M39" s="83"/>
      <c r="N39" s="7" t="str">
        <f t="shared" si="1"/>
        <v/>
      </c>
      <c r="O39" s="103"/>
      <c r="P39" s="8" t="str">
        <f t="shared" si="2"/>
        <v/>
      </c>
      <c r="Q39" s="9" t="str">
        <f t="shared" si="8"/>
        <v/>
      </c>
      <c r="R39" s="14"/>
      <c r="S39" s="16"/>
      <c r="T39" s="16"/>
      <c r="U39" s="16"/>
      <c r="V39" s="17"/>
      <c r="W39" s="88" t="str">
        <f t="shared" si="9"/>
        <v/>
      </c>
      <c r="X39" s="14"/>
      <c r="Y39" s="18"/>
      <c r="AC39" s="34"/>
      <c r="AD39" s="34"/>
      <c r="AE39" s="34"/>
      <c r="AF39" s="21" t="s">
        <v>82</v>
      </c>
      <c r="AG39" s="22">
        <v>36</v>
      </c>
      <c r="AH39" s="34"/>
      <c r="AI39" s="34"/>
      <c r="AJ39" s="34"/>
      <c r="AO39" s="7" t="str">
        <f t="shared" si="10"/>
        <v/>
      </c>
      <c r="AP39" s="96" t="str">
        <f t="shared" si="3"/>
        <v/>
      </c>
      <c r="AQ39" s="96" t="str">
        <f t="shared" si="4"/>
        <v/>
      </c>
      <c r="AR39" s="96" t="str">
        <f t="shared" si="5"/>
        <v/>
      </c>
      <c r="AS39" s="96" t="str">
        <f t="shared" si="6"/>
        <v/>
      </c>
      <c r="AT39" s="96" t="str">
        <f t="shared" si="11"/>
        <v/>
      </c>
      <c r="AU39" s="96" t="str">
        <f t="shared" si="12"/>
        <v/>
      </c>
    </row>
    <row r="40" spans="1:47" ht="19.5" x14ac:dyDescent="0.15">
      <c r="A40" s="1" ph="1"/>
      <c r="B40" s="11">
        <v>33</v>
      </c>
      <c r="C40" s="12"/>
      <c r="D40" s="13"/>
      <c r="E40" s="15"/>
      <c r="F40" s="15"/>
      <c r="G40" s="14"/>
      <c r="H40" s="15"/>
      <c r="I40" s="14"/>
      <c r="J40" s="7"/>
      <c r="K40" s="133" t="str">
        <f t="shared" si="7"/>
        <v/>
      </c>
      <c r="L40" s="7" t="str">
        <f t="shared" si="0"/>
        <v/>
      </c>
      <c r="M40" s="83"/>
      <c r="N40" s="7" t="str">
        <f t="shared" si="1"/>
        <v/>
      </c>
      <c r="O40" s="103"/>
      <c r="P40" s="8" t="str">
        <f t="shared" si="2"/>
        <v/>
      </c>
      <c r="Q40" s="9" t="str">
        <f t="shared" si="8"/>
        <v/>
      </c>
      <c r="R40" s="14"/>
      <c r="S40" s="16"/>
      <c r="T40" s="16"/>
      <c r="U40" s="16"/>
      <c r="V40" s="17"/>
      <c r="W40" s="88" t="str">
        <f t="shared" si="9"/>
        <v/>
      </c>
      <c r="X40" s="14"/>
      <c r="Y40" s="18"/>
      <c r="AC40" s="34"/>
      <c r="AD40" s="34"/>
      <c r="AE40" s="34"/>
      <c r="AF40" s="21"/>
      <c r="AG40" s="22"/>
      <c r="AH40" s="34"/>
      <c r="AI40" s="34"/>
      <c r="AJ40" s="34"/>
      <c r="AO40" s="7" t="str">
        <f t="shared" si="10"/>
        <v/>
      </c>
      <c r="AP40" s="96" t="str">
        <f t="shared" si="3"/>
        <v/>
      </c>
      <c r="AQ40" s="96" t="str">
        <f t="shared" si="4"/>
        <v/>
      </c>
      <c r="AR40" s="96" t="str">
        <f t="shared" si="5"/>
        <v/>
      </c>
      <c r="AS40" s="96" t="str">
        <f t="shared" si="6"/>
        <v/>
      </c>
      <c r="AT40" s="96" t="str">
        <f t="shared" si="11"/>
        <v/>
      </c>
      <c r="AU40" s="96" t="str">
        <f t="shared" si="12"/>
        <v/>
      </c>
    </row>
    <row r="41" spans="1:47" ht="19.5" x14ac:dyDescent="0.15">
      <c r="A41" s="1" ph="1"/>
      <c r="B41" s="11">
        <v>34</v>
      </c>
      <c r="C41" s="12"/>
      <c r="D41" s="13"/>
      <c r="E41" s="15"/>
      <c r="F41" s="15"/>
      <c r="G41" s="14"/>
      <c r="H41" s="15"/>
      <c r="I41" s="14"/>
      <c r="J41" s="7"/>
      <c r="K41" s="133" t="str">
        <f t="shared" si="7"/>
        <v/>
      </c>
      <c r="L41" s="7" t="str">
        <f t="shared" si="0"/>
        <v/>
      </c>
      <c r="M41" s="83"/>
      <c r="N41" s="7" t="str">
        <f t="shared" si="1"/>
        <v/>
      </c>
      <c r="O41" s="103"/>
      <c r="P41" s="8" t="str">
        <f t="shared" si="2"/>
        <v/>
      </c>
      <c r="Q41" s="9" t="str">
        <f t="shared" si="8"/>
        <v/>
      </c>
      <c r="R41" s="14"/>
      <c r="S41" s="16"/>
      <c r="T41" s="16"/>
      <c r="U41" s="16"/>
      <c r="V41" s="17"/>
      <c r="W41" s="88" t="str">
        <f t="shared" si="9"/>
        <v/>
      </c>
      <c r="X41" s="14"/>
      <c r="Y41" s="18"/>
      <c r="AC41" s="34"/>
      <c r="AD41" s="34"/>
      <c r="AE41" s="34"/>
      <c r="AF41" s="108" t="s">
        <v>83</v>
      </c>
      <c r="AG41" s="23">
        <v>41</v>
      </c>
      <c r="AH41" s="34"/>
      <c r="AI41" s="34"/>
      <c r="AJ41" s="34"/>
      <c r="AO41" s="7" t="str">
        <f t="shared" si="10"/>
        <v/>
      </c>
      <c r="AP41" s="96" t="str">
        <f t="shared" si="3"/>
        <v/>
      </c>
      <c r="AQ41" s="96" t="str">
        <f t="shared" si="4"/>
        <v/>
      </c>
      <c r="AR41" s="96" t="str">
        <f t="shared" si="5"/>
        <v/>
      </c>
      <c r="AS41" s="96" t="str">
        <f t="shared" si="6"/>
        <v/>
      </c>
      <c r="AT41" s="96" t="str">
        <f t="shared" si="11"/>
        <v/>
      </c>
      <c r="AU41" s="96" t="str">
        <f t="shared" si="12"/>
        <v/>
      </c>
    </row>
    <row r="42" spans="1:47" ht="19.5" x14ac:dyDescent="0.15">
      <c r="A42" s="1" ph="1"/>
      <c r="B42" s="11">
        <v>35</v>
      </c>
      <c r="C42" s="12"/>
      <c r="D42" s="13"/>
      <c r="E42" s="15"/>
      <c r="F42" s="15"/>
      <c r="G42" s="14"/>
      <c r="H42" s="15"/>
      <c r="I42" s="14"/>
      <c r="J42" s="7"/>
      <c r="K42" s="133" t="str">
        <f t="shared" si="7"/>
        <v/>
      </c>
      <c r="L42" s="7" t="str">
        <f t="shared" si="0"/>
        <v/>
      </c>
      <c r="M42" s="83"/>
      <c r="N42" s="7" t="str">
        <f t="shared" si="1"/>
        <v/>
      </c>
      <c r="O42" s="103"/>
      <c r="P42" s="8" t="str">
        <f t="shared" si="2"/>
        <v/>
      </c>
      <c r="Q42" s="9" t="str">
        <f t="shared" si="8"/>
        <v/>
      </c>
      <c r="R42" s="14"/>
      <c r="S42" s="16"/>
      <c r="T42" s="16"/>
      <c r="U42" s="16"/>
      <c r="V42" s="17"/>
      <c r="W42" s="88" t="str">
        <f t="shared" si="9"/>
        <v/>
      </c>
      <c r="X42" s="14"/>
      <c r="Y42" s="18"/>
      <c r="AC42" s="34"/>
      <c r="AD42" s="34"/>
      <c r="AE42" s="34"/>
      <c r="AF42" s="109" t="s">
        <v>84</v>
      </c>
      <c r="AG42" s="23">
        <v>42</v>
      </c>
      <c r="AH42" s="34"/>
      <c r="AI42" s="34"/>
      <c r="AJ42" s="34"/>
      <c r="AO42" s="7" t="str">
        <f t="shared" si="10"/>
        <v/>
      </c>
      <c r="AP42" s="96" t="str">
        <f t="shared" si="3"/>
        <v/>
      </c>
      <c r="AQ42" s="96" t="str">
        <f t="shared" si="4"/>
        <v/>
      </c>
      <c r="AR42" s="96" t="str">
        <f t="shared" si="5"/>
        <v/>
      </c>
      <c r="AS42" s="96" t="str">
        <f t="shared" si="6"/>
        <v/>
      </c>
      <c r="AT42" s="96" t="str">
        <f t="shared" si="11"/>
        <v/>
      </c>
      <c r="AU42" s="96" t="str">
        <f t="shared" si="12"/>
        <v/>
      </c>
    </row>
    <row r="43" spans="1:47" ht="19.5" x14ac:dyDescent="0.15">
      <c r="A43" s="1" ph="1"/>
      <c r="B43" s="11">
        <v>36</v>
      </c>
      <c r="C43" s="12"/>
      <c r="D43" s="13"/>
      <c r="E43" s="15"/>
      <c r="F43" s="15"/>
      <c r="G43" s="14"/>
      <c r="H43" s="15"/>
      <c r="I43" s="14"/>
      <c r="J43" s="7"/>
      <c r="K43" s="133" t="str">
        <f t="shared" si="7"/>
        <v/>
      </c>
      <c r="L43" s="7" t="str">
        <f t="shared" si="0"/>
        <v/>
      </c>
      <c r="M43" s="83"/>
      <c r="N43" s="7" t="str">
        <f t="shared" si="1"/>
        <v/>
      </c>
      <c r="O43" s="103"/>
      <c r="P43" s="8" t="str">
        <f t="shared" si="2"/>
        <v/>
      </c>
      <c r="Q43" s="9" t="str">
        <f t="shared" si="8"/>
        <v/>
      </c>
      <c r="R43" s="14"/>
      <c r="S43" s="16"/>
      <c r="T43" s="16"/>
      <c r="U43" s="16"/>
      <c r="V43" s="17"/>
      <c r="W43" s="88" t="str">
        <f t="shared" si="9"/>
        <v/>
      </c>
      <c r="X43" s="14"/>
      <c r="Y43" s="18"/>
      <c r="AC43" s="34"/>
      <c r="AD43" s="34"/>
      <c r="AE43" s="34"/>
      <c r="AF43" s="110" t="s">
        <v>85</v>
      </c>
      <c r="AG43" s="23">
        <v>43</v>
      </c>
      <c r="AH43" s="34"/>
      <c r="AI43" s="34"/>
      <c r="AJ43" s="34"/>
      <c r="AO43" s="7" t="str">
        <f t="shared" si="10"/>
        <v/>
      </c>
      <c r="AP43" s="96" t="str">
        <f t="shared" si="3"/>
        <v/>
      </c>
      <c r="AQ43" s="96" t="str">
        <f t="shared" si="4"/>
        <v/>
      </c>
      <c r="AR43" s="96" t="str">
        <f t="shared" si="5"/>
        <v/>
      </c>
      <c r="AS43" s="96" t="str">
        <f t="shared" si="6"/>
        <v/>
      </c>
      <c r="AT43" s="96" t="str">
        <f t="shared" si="11"/>
        <v/>
      </c>
      <c r="AU43" s="96" t="str">
        <f t="shared" si="12"/>
        <v/>
      </c>
    </row>
    <row r="44" spans="1:47" ht="19.5" x14ac:dyDescent="0.15">
      <c r="A44" s="1" ph="1"/>
      <c r="B44" s="11">
        <v>37</v>
      </c>
      <c r="C44" s="12"/>
      <c r="D44" s="13"/>
      <c r="E44" s="15"/>
      <c r="F44" s="15"/>
      <c r="G44" s="14"/>
      <c r="H44" s="15"/>
      <c r="I44" s="14"/>
      <c r="J44" s="7"/>
      <c r="K44" s="133" t="str">
        <f t="shared" si="7"/>
        <v/>
      </c>
      <c r="L44" s="7" t="str">
        <f t="shared" si="0"/>
        <v/>
      </c>
      <c r="M44" s="83"/>
      <c r="N44" s="7" t="str">
        <f t="shared" si="1"/>
        <v/>
      </c>
      <c r="O44" s="103"/>
      <c r="P44" s="8" t="str">
        <f t="shared" si="2"/>
        <v/>
      </c>
      <c r="Q44" s="9" t="str">
        <f t="shared" si="8"/>
        <v/>
      </c>
      <c r="R44" s="14"/>
      <c r="S44" s="16"/>
      <c r="T44" s="16"/>
      <c r="U44" s="16"/>
      <c r="V44" s="17"/>
      <c r="W44" s="88" t="str">
        <f t="shared" si="9"/>
        <v/>
      </c>
      <c r="X44" s="14"/>
      <c r="Y44" s="18"/>
      <c r="AC44" s="34"/>
      <c r="AD44" s="34"/>
      <c r="AE44" s="34"/>
      <c r="AF44" s="110" t="s">
        <v>86</v>
      </c>
      <c r="AG44" s="23">
        <v>44</v>
      </c>
      <c r="AH44" s="34"/>
      <c r="AI44" s="34"/>
      <c r="AJ44" s="34"/>
      <c r="AO44" s="7" t="str">
        <f t="shared" si="10"/>
        <v/>
      </c>
      <c r="AP44" s="96" t="str">
        <f t="shared" si="3"/>
        <v/>
      </c>
      <c r="AQ44" s="96" t="str">
        <f t="shared" si="4"/>
        <v/>
      </c>
      <c r="AR44" s="96" t="str">
        <f t="shared" si="5"/>
        <v/>
      </c>
      <c r="AS44" s="96" t="str">
        <f t="shared" si="6"/>
        <v/>
      </c>
      <c r="AT44" s="96" t="str">
        <f t="shared" si="11"/>
        <v/>
      </c>
      <c r="AU44" s="96" t="str">
        <f t="shared" si="12"/>
        <v/>
      </c>
    </row>
    <row r="45" spans="1:47" ht="19.5" x14ac:dyDescent="0.15">
      <c r="A45" s="1" ph="1"/>
      <c r="B45" s="11">
        <v>38</v>
      </c>
      <c r="C45" s="12"/>
      <c r="D45" s="13"/>
      <c r="E45" s="15"/>
      <c r="F45" s="15"/>
      <c r="G45" s="14"/>
      <c r="H45" s="15"/>
      <c r="I45" s="14"/>
      <c r="J45" s="7"/>
      <c r="K45" s="133" t="str">
        <f t="shared" si="7"/>
        <v/>
      </c>
      <c r="L45" s="7" t="str">
        <f t="shared" si="0"/>
        <v/>
      </c>
      <c r="M45" s="83"/>
      <c r="N45" s="7" t="str">
        <f t="shared" si="1"/>
        <v/>
      </c>
      <c r="O45" s="103"/>
      <c r="P45" s="8" t="str">
        <f t="shared" si="2"/>
        <v/>
      </c>
      <c r="Q45" s="9" t="str">
        <f t="shared" si="8"/>
        <v/>
      </c>
      <c r="R45" s="14"/>
      <c r="S45" s="16"/>
      <c r="T45" s="16"/>
      <c r="U45" s="16"/>
      <c r="V45" s="17"/>
      <c r="W45" s="88" t="str">
        <f t="shared" si="9"/>
        <v/>
      </c>
      <c r="X45" s="14"/>
      <c r="Y45" s="18"/>
      <c r="AC45" s="34"/>
      <c r="AD45" s="34"/>
      <c r="AE45" s="34"/>
      <c r="AF45" s="108" t="s">
        <v>87</v>
      </c>
      <c r="AG45" s="23">
        <v>45</v>
      </c>
      <c r="AH45" s="34"/>
      <c r="AI45" s="34"/>
      <c r="AJ45" s="34"/>
      <c r="AO45" s="7" t="str">
        <f t="shared" si="10"/>
        <v/>
      </c>
      <c r="AP45" s="96" t="str">
        <f t="shared" si="3"/>
        <v/>
      </c>
      <c r="AQ45" s="96" t="str">
        <f t="shared" si="4"/>
        <v/>
      </c>
      <c r="AR45" s="96" t="str">
        <f t="shared" si="5"/>
        <v/>
      </c>
      <c r="AS45" s="96" t="str">
        <f t="shared" si="6"/>
        <v/>
      </c>
      <c r="AT45" s="96" t="str">
        <f t="shared" si="11"/>
        <v/>
      </c>
      <c r="AU45" s="96" t="str">
        <f t="shared" si="12"/>
        <v/>
      </c>
    </row>
    <row r="46" spans="1:47" ht="19.5" x14ac:dyDescent="0.15">
      <c r="A46" s="1" ph="1"/>
      <c r="B46" s="11">
        <v>39</v>
      </c>
      <c r="C46" s="12"/>
      <c r="D46" s="13"/>
      <c r="E46" s="15"/>
      <c r="F46" s="15"/>
      <c r="G46" s="14"/>
      <c r="H46" s="15"/>
      <c r="I46" s="14"/>
      <c r="J46" s="7"/>
      <c r="K46" s="133" t="str">
        <f t="shared" si="7"/>
        <v/>
      </c>
      <c r="L46" s="7" t="str">
        <f t="shared" si="0"/>
        <v/>
      </c>
      <c r="M46" s="83"/>
      <c r="N46" s="7" t="str">
        <f t="shared" si="1"/>
        <v/>
      </c>
      <c r="O46" s="103"/>
      <c r="P46" s="8" t="str">
        <f t="shared" si="2"/>
        <v/>
      </c>
      <c r="Q46" s="9" t="str">
        <f t="shared" si="8"/>
        <v/>
      </c>
      <c r="R46" s="14"/>
      <c r="S46" s="16"/>
      <c r="T46" s="16"/>
      <c r="U46" s="16"/>
      <c r="V46" s="17"/>
      <c r="W46" s="88" t="str">
        <f t="shared" si="9"/>
        <v/>
      </c>
      <c r="X46" s="14"/>
      <c r="Y46" s="18"/>
      <c r="AC46" s="34"/>
      <c r="AD46" s="34"/>
      <c r="AE46" s="34"/>
      <c r="AF46" s="110" t="s">
        <v>88</v>
      </c>
      <c r="AG46" s="23">
        <v>46</v>
      </c>
      <c r="AH46" s="34"/>
      <c r="AI46" s="34"/>
      <c r="AJ46" s="34"/>
      <c r="AO46" s="7" t="str">
        <f t="shared" si="10"/>
        <v/>
      </c>
      <c r="AP46" s="96" t="str">
        <f t="shared" si="3"/>
        <v/>
      </c>
      <c r="AQ46" s="96" t="str">
        <f t="shared" si="4"/>
        <v/>
      </c>
      <c r="AR46" s="96" t="str">
        <f t="shared" si="5"/>
        <v/>
      </c>
      <c r="AS46" s="96" t="str">
        <f t="shared" si="6"/>
        <v/>
      </c>
      <c r="AT46" s="96" t="str">
        <f t="shared" si="11"/>
        <v/>
      </c>
      <c r="AU46" s="96" t="str">
        <f t="shared" si="12"/>
        <v/>
      </c>
    </row>
    <row r="47" spans="1:47" ht="19.5" x14ac:dyDescent="0.15">
      <c r="A47" s="1" ph="1"/>
      <c r="B47" s="11">
        <v>40</v>
      </c>
      <c r="C47" s="12"/>
      <c r="D47" s="13"/>
      <c r="E47" s="15"/>
      <c r="F47" s="15"/>
      <c r="G47" s="14"/>
      <c r="H47" s="15"/>
      <c r="I47" s="14"/>
      <c r="J47" s="7"/>
      <c r="K47" s="133" t="str">
        <f t="shared" si="7"/>
        <v/>
      </c>
      <c r="L47" s="7" t="str">
        <f t="shared" si="0"/>
        <v/>
      </c>
      <c r="M47" s="83"/>
      <c r="N47" s="7" t="str">
        <f t="shared" si="1"/>
        <v/>
      </c>
      <c r="O47" s="103"/>
      <c r="P47" s="8" t="str">
        <f t="shared" si="2"/>
        <v/>
      </c>
      <c r="Q47" s="9" t="str">
        <f t="shared" si="8"/>
        <v/>
      </c>
      <c r="R47" s="14"/>
      <c r="S47" s="16"/>
      <c r="T47" s="16"/>
      <c r="U47" s="16"/>
      <c r="V47" s="17"/>
      <c r="W47" s="88" t="str">
        <f t="shared" si="9"/>
        <v/>
      </c>
      <c r="X47" s="14"/>
      <c r="Y47" s="18"/>
      <c r="AC47" s="34"/>
      <c r="AD47" s="34"/>
      <c r="AE47" s="34"/>
      <c r="AF47" s="108" t="s">
        <v>89</v>
      </c>
      <c r="AG47" s="23">
        <v>47</v>
      </c>
      <c r="AH47" s="34"/>
      <c r="AI47" s="34"/>
      <c r="AJ47" s="34"/>
      <c r="AO47" s="7" t="str">
        <f t="shared" si="10"/>
        <v/>
      </c>
      <c r="AP47" s="96" t="str">
        <f t="shared" si="3"/>
        <v/>
      </c>
      <c r="AQ47" s="96" t="str">
        <f t="shared" si="4"/>
        <v/>
      </c>
      <c r="AR47" s="96" t="str">
        <f t="shared" si="5"/>
        <v/>
      </c>
      <c r="AS47" s="96" t="str">
        <f t="shared" si="6"/>
        <v/>
      </c>
      <c r="AT47" s="96" t="str">
        <f t="shared" si="11"/>
        <v/>
      </c>
      <c r="AU47" s="96" t="str">
        <f t="shared" si="12"/>
        <v/>
      </c>
    </row>
    <row r="48" spans="1:47" ht="19.5" x14ac:dyDescent="0.15">
      <c r="A48" s="1" ph="1"/>
      <c r="B48" s="11">
        <v>41</v>
      </c>
      <c r="C48" s="12"/>
      <c r="D48" s="13"/>
      <c r="E48" s="15"/>
      <c r="F48" s="15"/>
      <c r="G48" s="14"/>
      <c r="H48" s="15"/>
      <c r="I48" s="14"/>
      <c r="J48" s="7"/>
      <c r="K48" s="133" t="str">
        <f t="shared" si="7"/>
        <v/>
      </c>
      <c r="L48" s="7" t="str">
        <f t="shared" si="0"/>
        <v/>
      </c>
      <c r="M48" s="83"/>
      <c r="N48" s="7" t="str">
        <f t="shared" si="1"/>
        <v/>
      </c>
      <c r="O48" s="103"/>
      <c r="P48" s="8" t="str">
        <f t="shared" si="2"/>
        <v/>
      </c>
      <c r="Q48" s="9" t="str">
        <f t="shared" si="8"/>
        <v/>
      </c>
      <c r="R48" s="14"/>
      <c r="S48" s="16"/>
      <c r="T48" s="16"/>
      <c r="U48" s="16"/>
      <c r="V48" s="17"/>
      <c r="W48" s="88" t="str">
        <f t="shared" si="9"/>
        <v/>
      </c>
      <c r="X48" s="14"/>
      <c r="Y48" s="18"/>
      <c r="AC48" s="34"/>
      <c r="AD48" s="34"/>
      <c r="AE48" s="34"/>
      <c r="AF48" s="110" t="s">
        <v>90</v>
      </c>
      <c r="AG48" s="23">
        <v>48</v>
      </c>
      <c r="AH48" s="34"/>
      <c r="AI48" s="34"/>
      <c r="AJ48" s="34"/>
      <c r="AO48" s="7" t="str">
        <f t="shared" si="10"/>
        <v/>
      </c>
      <c r="AP48" s="96" t="str">
        <f t="shared" si="3"/>
        <v/>
      </c>
      <c r="AQ48" s="96" t="str">
        <f t="shared" si="4"/>
        <v/>
      </c>
      <c r="AR48" s="96" t="str">
        <f t="shared" si="5"/>
        <v/>
      </c>
      <c r="AS48" s="96" t="str">
        <f t="shared" si="6"/>
        <v/>
      </c>
      <c r="AT48" s="96" t="str">
        <f t="shared" si="11"/>
        <v/>
      </c>
      <c r="AU48" s="96" t="str">
        <f t="shared" si="12"/>
        <v/>
      </c>
    </row>
    <row r="49" spans="1:47" ht="19.5" x14ac:dyDescent="0.15">
      <c r="A49" s="1" ph="1"/>
      <c r="B49" s="11">
        <v>42</v>
      </c>
      <c r="C49" s="12"/>
      <c r="D49" s="13"/>
      <c r="E49" s="15"/>
      <c r="F49" s="15"/>
      <c r="G49" s="14"/>
      <c r="H49" s="15"/>
      <c r="I49" s="14"/>
      <c r="J49" s="7"/>
      <c r="K49" s="133" t="str">
        <f t="shared" si="7"/>
        <v/>
      </c>
      <c r="L49" s="7" t="str">
        <f t="shared" si="0"/>
        <v/>
      </c>
      <c r="M49" s="83"/>
      <c r="N49" s="7" t="str">
        <f t="shared" si="1"/>
        <v/>
      </c>
      <c r="O49" s="103"/>
      <c r="P49" s="8" t="str">
        <f t="shared" si="2"/>
        <v/>
      </c>
      <c r="Q49" s="9" t="str">
        <f t="shared" si="8"/>
        <v/>
      </c>
      <c r="R49" s="14"/>
      <c r="S49" s="16"/>
      <c r="T49" s="16"/>
      <c r="U49" s="16"/>
      <c r="V49" s="17"/>
      <c r="W49" s="88" t="str">
        <f t="shared" si="9"/>
        <v/>
      </c>
      <c r="X49" s="14"/>
      <c r="Y49" s="18"/>
      <c r="AC49" s="34"/>
      <c r="AD49" s="34"/>
      <c r="AE49" s="34"/>
      <c r="AF49" s="108" t="s">
        <v>91</v>
      </c>
      <c r="AG49" s="23">
        <v>49</v>
      </c>
      <c r="AH49" s="34"/>
      <c r="AI49" s="34"/>
      <c r="AJ49" s="34"/>
      <c r="AO49" s="7" t="str">
        <f t="shared" si="10"/>
        <v/>
      </c>
      <c r="AP49" s="96" t="str">
        <f t="shared" si="3"/>
        <v/>
      </c>
      <c r="AQ49" s="96" t="str">
        <f t="shared" si="4"/>
        <v/>
      </c>
      <c r="AR49" s="96" t="str">
        <f t="shared" si="5"/>
        <v/>
      </c>
      <c r="AS49" s="96" t="str">
        <f t="shared" si="6"/>
        <v/>
      </c>
      <c r="AT49" s="96" t="str">
        <f t="shared" si="11"/>
        <v/>
      </c>
      <c r="AU49" s="96" t="str">
        <f t="shared" si="12"/>
        <v/>
      </c>
    </row>
    <row r="50" spans="1:47" ht="19.5" x14ac:dyDescent="0.15">
      <c r="A50" s="1" ph="1"/>
      <c r="B50" s="11">
        <v>43</v>
      </c>
      <c r="C50" s="12"/>
      <c r="D50" s="13"/>
      <c r="E50" s="15"/>
      <c r="F50" s="15"/>
      <c r="G50" s="14"/>
      <c r="H50" s="15"/>
      <c r="I50" s="14"/>
      <c r="J50" s="7"/>
      <c r="K50" s="133" t="str">
        <f t="shared" si="7"/>
        <v/>
      </c>
      <c r="L50" s="7" t="str">
        <f t="shared" si="0"/>
        <v/>
      </c>
      <c r="M50" s="83"/>
      <c r="N50" s="7" t="str">
        <f t="shared" si="1"/>
        <v/>
      </c>
      <c r="O50" s="103"/>
      <c r="P50" s="8" t="str">
        <f t="shared" si="2"/>
        <v/>
      </c>
      <c r="Q50" s="9" t="str">
        <f t="shared" si="8"/>
        <v/>
      </c>
      <c r="R50" s="14"/>
      <c r="S50" s="16"/>
      <c r="T50" s="16"/>
      <c r="U50" s="16"/>
      <c r="V50" s="17"/>
      <c r="W50" s="88" t="str">
        <f t="shared" si="9"/>
        <v/>
      </c>
      <c r="X50" s="14"/>
      <c r="Y50" s="18"/>
      <c r="AC50" s="34"/>
      <c r="AD50" s="34"/>
      <c r="AE50" s="34"/>
      <c r="AF50" s="110" t="s">
        <v>92</v>
      </c>
      <c r="AG50" s="23">
        <v>50</v>
      </c>
      <c r="AH50" s="34"/>
      <c r="AI50" s="34"/>
      <c r="AJ50" s="34"/>
      <c r="AO50" s="7" t="str">
        <f t="shared" si="10"/>
        <v/>
      </c>
      <c r="AP50" s="96" t="str">
        <f t="shared" si="3"/>
        <v/>
      </c>
      <c r="AQ50" s="96" t="str">
        <f t="shared" si="4"/>
        <v/>
      </c>
      <c r="AR50" s="96" t="str">
        <f t="shared" si="5"/>
        <v/>
      </c>
      <c r="AS50" s="96" t="str">
        <f t="shared" si="6"/>
        <v/>
      </c>
      <c r="AT50" s="96" t="str">
        <f t="shared" si="11"/>
        <v/>
      </c>
      <c r="AU50" s="96" t="str">
        <f t="shared" si="12"/>
        <v/>
      </c>
    </row>
    <row r="51" spans="1:47" ht="19.5" x14ac:dyDescent="0.15">
      <c r="A51" s="1" ph="1"/>
      <c r="B51" s="11">
        <v>44</v>
      </c>
      <c r="C51" s="12"/>
      <c r="D51" s="13"/>
      <c r="E51" s="15"/>
      <c r="F51" s="15"/>
      <c r="G51" s="14"/>
      <c r="H51" s="15"/>
      <c r="I51" s="14"/>
      <c r="J51" s="7"/>
      <c r="K51" s="133" t="str">
        <f t="shared" si="7"/>
        <v/>
      </c>
      <c r="L51" s="7" t="str">
        <f t="shared" si="0"/>
        <v/>
      </c>
      <c r="M51" s="83"/>
      <c r="N51" s="7" t="str">
        <f t="shared" si="1"/>
        <v/>
      </c>
      <c r="O51" s="103"/>
      <c r="P51" s="8" t="str">
        <f t="shared" si="2"/>
        <v/>
      </c>
      <c r="Q51" s="9" t="str">
        <f t="shared" si="8"/>
        <v/>
      </c>
      <c r="R51" s="14"/>
      <c r="S51" s="16"/>
      <c r="T51" s="16"/>
      <c r="U51" s="16"/>
      <c r="V51" s="17"/>
      <c r="W51" s="88" t="str">
        <f t="shared" si="9"/>
        <v/>
      </c>
      <c r="X51" s="14"/>
      <c r="Y51" s="18"/>
      <c r="AC51" s="34"/>
      <c r="AD51" s="34"/>
      <c r="AE51" s="34"/>
      <c r="AF51" s="110" t="s">
        <v>93</v>
      </c>
      <c r="AG51" s="23">
        <v>51</v>
      </c>
      <c r="AH51" s="34"/>
      <c r="AI51" s="34"/>
      <c r="AJ51" s="34"/>
      <c r="AO51" s="7" t="str">
        <f t="shared" si="10"/>
        <v/>
      </c>
      <c r="AP51" s="96" t="str">
        <f t="shared" si="3"/>
        <v/>
      </c>
      <c r="AQ51" s="96" t="str">
        <f t="shared" si="4"/>
        <v/>
      </c>
      <c r="AR51" s="96" t="str">
        <f t="shared" si="5"/>
        <v/>
      </c>
      <c r="AS51" s="96" t="str">
        <f t="shared" si="6"/>
        <v/>
      </c>
      <c r="AT51" s="96" t="str">
        <f t="shared" si="11"/>
        <v/>
      </c>
      <c r="AU51" s="96" t="str">
        <f t="shared" si="12"/>
        <v/>
      </c>
    </row>
    <row r="52" spans="1:47" ht="19.5" x14ac:dyDescent="0.15">
      <c r="A52" s="1" ph="1"/>
      <c r="B52" s="11">
        <v>45</v>
      </c>
      <c r="C52" s="12"/>
      <c r="D52" s="13"/>
      <c r="E52" s="15"/>
      <c r="F52" s="15"/>
      <c r="G52" s="14"/>
      <c r="H52" s="15"/>
      <c r="I52" s="14"/>
      <c r="J52" s="7"/>
      <c r="K52" s="133" t="str">
        <f t="shared" si="7"/>
        <v/>
      </c>
      <c r="L52" s="7" t="str">
        <f t="shared" si="0"/>
        <v/>
      </c>
      <c r="M52" s="83"/>
      <c r="N52" s="7" t="str">
        <f t="shared" si="1"/>
        <v/>
      </c>
      <c r="O52" s="103"/>
      <c r="P52" s="8" t="str">
        <f t="shared" si="2"/>
        <v/>
      </c>
      <c r="Q52" s="9" t="str">
        <f t="shared" si="8"/>
        <v/>
      </c>
      <c r="R52" s="14"/>
      <c r="S52" s="16"/>
      <c r="T52" s="16"/>
      <c r="U52" s="16"/>
      <c r="V52" s="17"/>
      <c r="W52" s="88" t="str">
        <f t="shared" si="9"/>
        <v/>
      </c>
      <c r="X52" s="14"/>
      <c r="Y52" s="18"/>
      <c r="AC52" s="34"/>
      <c r="AD52" s="34"/>
      <c r="AE52" s="34"/>
      <c r="AF52" s="110" t="s">
        <v>94</v>
      </c>
      <c r="AG52" s="23">
        <v>52</v>
      </c>
      <c r="AH52" s="34"/>
      <c r="AI52" s="34"/>
      <c r="AJ52" s="34"/>
      <c r="AO52" s="7" t="str">
        <f t="shared" si="10"/>
        <v/>
      </c>
      <c r="AP52" s="96" t="str">
        <f t="shared" si="3"/>
        <v/>
      </c>
      <c r="AQ52" s="96" t="str">
        <f t="shared" si="4"/>
        <v/>
      </c>
      <c r="AR52" s="96" t="str">
        <f t="shared" si="5"/>
        <v/>
      </c>
      <c r="AS52" s="96" t="str">
        <f t="shared" si="6"/>
        <v/>
      </c>
      <c r="AT52" s="96" t="str">
        <f t="shared" si="11"/>
        <v/>
      </c>
      <c r="AU52" s="96" t="str">
        <f t="shared" si="12"/>
        <v/>
      </c>
    </row>
    <row r="53" spans="1:47" ht="19.5" x14ac:dyDescent="0.15">
      <c r="A53" s="1" ph="1"/>
      <c r="B53" s="11">
        <v>46</v>
      </c>
      <c r="C53" s="12"/>
      <c r="D53" s="13"/>
      <c r="E53" s="15"/>
      <c r="F53" s="15"/>
      <c r="G53" s="14"/>
      <c r="H53" s="15"/>
      <c r="I53" s="14"/>
      <c r="J53" s="7"/>
      <c r="K53" s="133" t="str">
        <f t="shared" si="7"/>
        <v/>
      </c>
      <c r="L53" s="7" t="str">
        <f t="shared" ref="L53:L54" si="13">IF(K53="","",VLOOKUP($K53,所属,2,FALSE))</f>
        <v/>
      </c>
      <c r="M53" s="83"/>
      <c r="N53" s="7" t="str">
        <f t="shared" si="1"/>
        <v/>
      </c>
      <c r="O53" s="103"/>
      <c r="P53" s="8" t="str">
        <f t="shared" si="2"/>
        <v/>
      </c>
      <c r="Q53" s="9" t="str">
        <f t="shared" ref="Q53:Q54" si="14">AO53</f>
        <v/>
      </c>
      <c r="R53" s="14"/>
      <c r="S53" s="16"/>
      <c r="T53" s="16"/>
      <c r="U53" s="16"/>
      <c r="V53" s="17"/>
      <c r="W53" s="88" t="str">
        <f t="shared" si="9"/>
        <v/>
      </c>
      <c r="X53" s="14"/>
      <c r="Y53" s="18"/>
      <c r="AC53" s="34"/>
      <c r="AD53" s="34"/>
      <c r="AE53" s="34"/>
      <c r="AF53" s="110" t="s">
        <v>95</v>
      </c>
      <c r="AG53" s="23">
        <v>53</v>
      </c>
      <c r="AH53" s="34"/>
      <c r="AI53" s="34"/>
      <c r="AJ53" s="34"/>
      <c r="AO53" s="7" t="str">
        <f t="shared" si="10"/>
        <v/>
      </c>
      <c r="AP53" s="96" t="str">
        <f>IF(R55="○","介","")</f>
        <v/>
      </c>
      <c r="AQ53" s="96" t="str">
        <f>IF(S55="○","音","")</f>
        <v/>
      </c>
      <c r="AR53" s="96" t="str">
        <f>IF(T55="○","手","")</f>
        <v/>
      </c>
      <c r="AS53" s="96" t="str">
        <f>IF(U55="○","左","")</f>
        <v/>
      </c>
      <c r="AT53" s="96" t="str">
        <f>IF(V55="","",V55)</f>
        <v/>
      </c>
      <c r="AU53" s="96" t="str">
        <f>IF(W55="○","オープン","")</f>
        <v/>
      </c>
    </row>
    <row r="54" spans="1:47" ht="19.5" x14ac:dyDescent="0.15">
      <c r="A54" s="1" ph="1"/>
      <c r="B54" s="11">
        <v>47</v>
      </c>
      <c r="C54" s="12"/>
      <c r="D54" s="13"/>
      <c r="E54" s="15"/>
      <c r="F54" s="15"/>
      <c r="G54" s="14"/>
      <c r="H54" s="15"/>
      <c r="I54" s="14"/>
      <c r="J54" s="7"/>
      <c r="K54" s="133" t="str">
        <f t="shared" si="7"/>
        <v/>
      </c>
      <c r="L54" s="7" t="str">
        <f t="shared" si="13"/>
        <v/>
      </c>
      <c r="M54" s="83"/>
      <c r="N54" s="7" t="str">
        <f t="shared" si="1"/>
        <v/>
      </c>
      <c r="O54" s="103"/>
      <c r="P54" s="8" t="str">
        <f t="shared" si="2"/>
        <v/>
      </c>
      <c r="Q54" s="9" t="str">
        <f t="shared" si="14"/>
        <v/>
      </c>
      <c r="R54" s="14"/>
      <c r="S54" s="16"/>
      <c r="T54" s="16"/>
      <c r="U54" s="16"/>
      <c r="V54" s="17"/>
      <c r="W54" s="88" t="str">
        <f t="shared" si="9"/>
        <v/>
      </c>
      <c r="X54" s="14"/>
      <c r="Y54" s="18"/>
      <c r="AC54" s="34"/>
      <c r="AD54" s="34"/>
      <c r="AE54" s="34"/>
      <c r="AF54" s="111" t="s">
        <v>96</v>
      </c>
      <c r="AG54" s="23">
        <v>54</v>
      </c>
      <c r="AH54" s="34"/>
      <c r="AI54" s="34"/>
      <c r="AJ54" s="34"/>
      <c r="AO54" s="7" t="str">
        <f t="shared" si="10"/>
        <v/>
      </c>
      <c r="AP54" s="96" t="str">
        <f>IF(R56="○","介","")</f>
        <v/>
      </c>
      <c r="AQ54" s="96" t="str">
        <f>IF(S56="○","音","")</f>
        <v/>
      </c>
      <c r="AR54" s="96" t="str">
        <f>IF(T56="○","手","")</f>
        <v/>
      </c>
      <c r="AS54" s="96" t="str">
        <f>IF(U56="○","左","")</f>
        <v/>
      </c>
      <c r="AT54" s="96" t="str">
        <f>IF(V56="","",V56)</f>
        <v/>
      </c>
      <c r="AU54" s="96" t="str">
        <f>IF(W56="○","オープン","")</f>
        <v/>
      </c>
    </row>
    <row r="55" spans="1:47" ht="21" customHeight="1" x14ac:dyDescent="0.15">
      <c r="A55" s="1" ph="1"/>
      <c r="B55" s="11">
        <v>48</v>
      </c>
      <c r="C55" s="12"/>
      <c r="D55" s="13"/>
      <c r="E55" s="15"/>
      <c r="F55" s="15"/>
      <c r="G55" s="14"/>
      <c r="H55" s="15"/>
      <c r="I55" s="14"/>
      <c r="J55" s="7"/>
      <c r="K55" s="133" t="str">
        <f t="shared" si="7"/>
        <v/>
      </c>
      <c r="L55" s="7" t="str">
        <f>IF(K55="","",VLOOKUP($K55,所属,2,FALSE))</f>
        <v/>
      </c>
      <c r="M55" s="83"/>
      <c r="N55" s="7" t="str">
        <f t="shared" si="1"/>
        <v/>
      </c>
      <c r="O55" s="103"/>
      <c r="P55" s="8" t="str">
        <f t="shared" si="2"/>
        <v/>
      </c>
      <c r="Q55" s="9" t="str">
        <f>AO53</f>
        <v/>
      </c>
      <c r="R55" s="14"/>
      <c r="S55" s="16"/>
      <c r="T55" s="16"/>
      <c r="U55" s="16"/>
      <c r="V55" s="17"/>
      <c r="W55" s="88" t="str">
        <f t="shared" si="9"/>
        <v/>
      </c>
      <c r="X55" s="14"/>
      <c r="Y55" s="18"/>
      <c r="AC55" s="34"/>
      <c r="AD55" s="34"/>
      <c r="AE55" s="34"/>
      <c r="AF55" s="112" t="s">
        <v>97</v>
      </c>
      <c r="AG55" s="23">
        <v>55</v>
      </c>
      <c r="AH55" s="34"/>
      <c r="AI55" s="34"/>
      <c r="AJ55" s="34"/>
      <c r="AO55" s="7" t="str">
        <f t="shared" si="10"/>
        <v/>
      </c>
      <c r="AP55" s="96" t="str">
        <f>IF(R57="○","介","")</f>
        <v/>
      </c>
      <c r="AQ55" s="96" t="str">
        <f>IF(S57="○","音","")</f>
        <v/>
      </c>
      <c r="AR55" s="96" t="str">
        <f>IF(T57="○","手","")</f>
        <v/>
      </c>
      <c r="AS55" s="96" t="str">
        <f>IF(U57="○","左","")</f>
        <v/>
      </c>
      <c r="AT55" s="96" t="str">
        <f>IF(V57="","",V57)</f>
        <v/>
      </c>
      <c r="AU55" s="96" t="str">
        <f>IF(W57="○","オープン","")</f>
        <v/>
      </c>
    </row>
    <row r="56" spans="1:47" ht="21" customHeight="1" x14ac:dyDescent="0.15">
      <c r="A56" s="1" ph="1"/>
      <c r="B56" s="11">
        <v>49</v>
      </c>
      <c r="C56" s="12"/>
      <c r="D56" s="13"/>
      <c r="E56" s="15"/>
      <c r="F56" s="15"/>
      <c r="G56" s="14"/>
      <c r="H56" s="15"/>
      <c r="I56" s="14"/>
      <c r="J56" s="7"/>
      <c r="K56" s="133" t="str">
        <f t="shared" si="7"/>
        <v/>
      </c>
      <c r="L56" s="7" t="str">
        <f>IF(K56="","",VLOOKUP($K56,所属,2,FALSE))</f>
        <v/>
      </c>
      <c r="M56" s="83"/>
      <c r="N56" s="7" t="str">
        <f t="shared" si="1"/>
        <v/>
      </c>
      <c r="O56" s="103"/>
      <c r="P56" s="8" t="str">
        <f t="shared" si="2"/>
        <v/>
      </c>
      <c r="Q56" s="9" t="str">
        <f>AO54</f>
        <v/>
      </c>
      <c r="R56" s="14"/>
      <c r="S56" s="16"/>
      <c r="T56" s="16"/>
      <c r="U56" s="16"/>
      <c r="V56" s="17"/>
      <c r="W56" s="88" t="str">
        <f t="shared" si="9"/>
        <v/>
      </c>
      <c r="X56" s="14"/>
      <c r="Y56" s="18"/>
      <c r="AD56" s="34"/>
      <c r="AE56" s="34"/>
      <c r="AF56" s="110" t="s">
        <v>98</v>
      </c>
      <c r="AG56" s="23">
        <v>56</v>
      </c>
      <c r="AH56" s="34"/>
      <c r="AI56" s="34"/>
      <c r="AJ56" s="34"/>
    </row>
    <row r="57" spans="1:47" ht="21" customHeight="1" thickBot="1" x14ac:dyDescent="0.2">
      <c r="A57" s="1" ph="1"/>
      <c r="B57" s="24">
        <v>50</v>
      </c>
      <c r="C57" s="25"/>
      <c r="D57" s="26"/>
      <c r="E57" s="28"/>
      <c r="F57" s="28"/>
      <c r="G57" s="27"/>
      <c r="H57" s="28"/>
      <c r="I57" s="27"/>
      <c r="J57" s="29"/>
      <c r="K57" s="134" t="str">
        <f t="shared" si="7"/>
        <v/>
      </c>
      <c r="L57" s="64" t="str">
        <f>IF(K57="","",VLOOKUP($K57,所属,2,FALSE))</f>
        <v/>
      </c>
      <c r="M57" s="84"/>
      <c r="N57" s="29" t="str">
        <f t="shared" si="1"/>
        <v/>
      </c>
      <c r="O57" s="113"/>
      <c r="P57" s="8" t="str">
        <f t="shared" si="2"/>
        <v/>
      </c>
      <c r="Q57" s="9" t="str">
        <f>AO55</f>
        <v/>
      </c>
      <c r="R57" s="27"/>
      <c r="S57" s="30"/>
      <c r="T57" s="30"/>
      <c r="U57" s="30"/>
      <c r="V57" s="31"/>
      <c r="W57" s="89" t="str">
        <f t="shared" si="9"/>
        <v/>
      </c>
      <c r="X57" s="27"/>
      <c r="Y57" s="32"/>
      <c r="AF57" s="110" t="s">
        <v>99</v>
      </c>
      <c r="AG57" s="23">
        <v>57</v>
      </c>
      <c r="AH57" s="34"/>
      <c r="AI57" s="34"/>
      <c r="AJ57" s="34"/>
    </row>
    <row r="58" spans="1:47" ht="6" customHeight="1" x14ac:dyDescent="0.15">
      <c r="A58" s="1" ph="1"/>
      <c r="L58" s="33"/>
      <c r="O58" s="33"/>
      <c r="P58" s="33"/>
      <c r="W58" s="33"/>
      <c r="AF58" s="114" t="s">
        <v>100</v>
      </c>
      <c r="AG58" s="23">
        <v>58</v>
      </c>
      <c r="AH58" s="34"/>
      <c r="AI58" s="34"/>
      <c r="AJ58" s="34"/>
    </row>
    <row r="59" spans="1:47" ht="21" customHeight="1" x14ac:dyDescent="0.15">
      <c r="AF59" s="35"/>
      <c r="AG59" s="23"/>
    </row>
    <row r="60" spans="1:47" ht="21" customHeight="1" x14ac:dyDescent="0.15">
      <c r="AF60" s="115" t="s">
        <v>101</v>
      </c>
      <c r="AG60" s="23">
        <v>61</v>
      </c>
    </row>
    <row r="61" spans="1:47" ht="21" customHeight="1" x14ac:dyDescent="0.15">
      <c r="AF61" s="108" t="s">
        <v>102</v>
      </c>
      <c r="AG61" s="23">
        <v>62</v>
      </c>
    </row>
    <row r="62" spans="1:47" ht="21" customHeight="1" x14ac:dyDescent="0.15">
      <c r="AF62" s="116" t="s">
        <v>103</v>
      </c>
      <c r="AG62" s="23">
        <v>63</v>
      </c>
    </row>
    <row r="63" spans="1:47" ht="21" customHeight="1" x14ac:dyDescent="0.15">
      <c r="AF63" s="115" t="s">
        <v>104</v>
      </c>
      <c r="AG63" s="23">
        <v>64</v>
      </c>
    </row>
    <row r="64" spans="1:47" ht="21" customHeight="1" x14ac:dyDescent="0.15">
      <c r="AF64" s="111" t="s">
        <v>105</v>
      </c>
      <c r="AG64" s="23">
        <v>65</v>
      </c>
    </row>
    <row r="65" spans="32:33" ht="21" customHeight="1" x14ac:dyDescent="0.15">
      <c r="AF65" s="117" t="s">
        <v>106</v>
      </c>
      <c r="AG65" s="23">
        <v>66</v>
      </c>
    </row>
    <row r="66" spans="32:33" ht="21" customHeight="1" x14ac:dyDescent="0.15">
      <c r="AF66" s="115" t="s">
        <v>107</v>
      </c>
      <c r="AG66" s="23">
        <v>67</v>
      </c>
    </row>
    <row r="67" spans="32:33" ht="21" customHeight="1" x14ac:dyDescent="0.15">
      <c r="AF67" s="118"/>
      <c r="AG67" s="119"/>
    </row>
    <row r="68" spans="32:33" ht="21" customHeight="1" x14ac:dyDescent="0.15">
      <c r="AF68" s="118"/>
      <c r="AG68" s="119"/>
    </row>
    <row r="69" spans="32:33" ht="21" customHeight="1" x14ac:dyDescent="0.15">
      <c r="AF69" s="118"/>
      <c r="AG69" s="119"/>
    </row>
    <row r="70" spans="32:33" ht="21" customHeight="1" x14ac:dyDescent="0.15">
      <c r="AF70" s="118"/>
      <c r="AG70" s="119"/>
    </row>
    <row r="71" spans="32:33" ht="21" customHeight="1" x14ac:dyDescent="0.15">
      <c r="AF71" s="120"/>
      <c r="AG71" s="121"/>
    </row>
    <row r="72" spans="32:33" ht="21" customHeight="1" x14ac:dyDescent="0.15"/>
    <row r="73" spans="32:33" ht="21" customHeight="1" x14ac:dyDescent="0.15"/>
    <row r="74" spans="32:33" ht="21" customHeight="1" x14ac:dyDescent="0.15"/>
    <row r="75" spans="32:33" ht="21" customHeight="1" x14ac:dyDescent="0.15"/>
  </sheetData>
  <sheetProtection algorithmName="SHA-512" hashValue="xbOn4oQuGnyPl2K5MY9NuFe9fL+UR/TyxUAQ2sYq7+DUc72giaTBnyraWZnaONtvlvyjsL6JICrLUqJaf30PYg==" saltValue="FRdUM4QuAuEMe4OazZwFSA==" spinCount="100000" sheet="1" formatCells="0" formatRows="0" insertRows="0" deleteRows="0"/>
  <mergeCells count="26">
    <mergeCell ref="J6:J7"/>
    <mergeCell ref="I6:I7"/>
    <mergeCell ref="A1:B1"/>
    <mergeCell ref="B2:E4"/>
    <mergeCell ref="B6:B7"/>
    <mergeCell ref="E6:E7"/>
    <mergeCell ref="F6:F7"/>
    <mergeCell ref="G6:G7"/>
    <mergeCell ref="H6:H7"/>
    <mergeCell ref="C1:Y1"/>
    <mergeCell ref="M2:O2"/>
    <mergeCell ref="G2:L2"/>
    <mergeCell ref="G3:L3"/>
    <mergeCell ref="G4:L4"/>
    <mergeCell ref="M3:O3"/>
    <mergeCell ref="M4:O4"/>
    <mergeCell ref="R2:Y2"/>
    <mergeCell ref="R3:Y3"/>
    <mergeCell ref="R4:Y4"/>
    <mergeCell ref="AO6:AU6"/>
    <mergeCell ref="K6:K7"/>
    <mergeCell ref="L6:L7"/>
    <mergeCell ref="M6:P6"/>
    <mergeCell ref="R6:V6"/>
    <mergeCell ref="X6:X7"/>
    <mergeCell ref="Y6:Y7"/>
  </mergeCells>
  <phoneticPr fontId="2"/>
  <dataValidations count="14">
    <dataValidation imeMode="off" allowBlank="1" sqref="R3:R4 AO8:AO55 V8:V57 L8:L57 Q7:Q57" xr:uid="{00000000-0002-0000-0000-000000000000}"/>
    <dataValidation type="list" errorStyle="information" imeMode="on" allowBlank="1" error="リストから選んでください" sqref="I8:I57" xr:uid="{00000000-0002-0000-0000-000001000000}">
      <formula1>$AI$7:$AI$13</formula1>
    </dataValidation>
    <dataValidation type="list" errorStyle="warning" imeMode="on" allowBlank="1" showErrorMessage="1" error="リストから選んでくいださい" sqref="M8:M57" xr:uid="{00000000-0002-0000-0000-000002000000}">
      <formula1>"5m,7m,　,"</formula1>
    </dataValidation>
    <dataValidation type="list" allowBlank="1" showInputMessage="1" showErrorMessage="1" sqref="X8:X57" xr:uid="{00000000-0002-0000-0000-000003000000}">
      <formula1>"○,　"</formula1>
    </dataValidation>
    <dataValidation type="list" imeMode="off" allowBlank="1" sqref="N8:N57 P8:P57" xr:uid="{00000000-0002-0000-0000-000004000000}">
      <formula1>$AK$7:$AK$21</formula1>
    </dataValidation>
    <dataValidation type="list" errorStyle="warning" allowBlank="1" showInputMessage="1" showErrorMessage="1" error="リストから選んでください" sqref="R8:U57" xr:uid="{00000000-0002-0000-0000-000005000000}">
      <formula1>"○,　"</formula1>
    </dataValidation>
    <dataValidation imeMode="on" allowBlank="1" sqref="C8:D57 Y8:Y57" xr:uid="{00000000-0002-0000-0000-000006000000}"/>
    <dataValidation type="whole" imeMode="off" operator="greaterThanOrEqual" allowBlank="1" sqref="H8:H57" xr:uid="{00000000-0002-0000-0000-000007000000}">
      <formula1>12</formula1>
    </dataValidation>
    <dataValidation imeMode="fullKatakana" allowBlank="1" sqref="E8:F57" xr:uid="{00000000-0002-0000-0000-000008000000}"/>
    <dataValidation type="list" allowBlank="1" sqref="G8:G57" xr:uid="{00000000-0002-0000-0000-000009000000}">
      <formula1>"男子,女子,　"</formula1>
    </dataValidation>
    <dataValidation type="list" errorStyle="warning" imeMode="on" allowBlank="1" showInputMessage="1" showErrorMessage="1" error="リストから選んでください" prompt="立位か座位かを選択してください。" sqref="O8:O57" xr:uid="{00000000-0002-0000-0000-00000A000000}">
      <formula1>"立位,座位,　"</formula1>
    </dataValidation>
    <dataValidation errorStyle="warning" allowBlank="1" showInputMessage="1" showErrorMessage="1" error="リストから選んでください" sqref="W8:W57" xr:uid="{00000000-0002-0000-0000-00000B000000}"/>
    <dataValidation type="list" imeMode="on" allowBlank="1" sqref="G2 K8:K57" xr:uid="{00000000-0002-0000-0000-00000C000000}">
      <formula1>$AF$7:$AF$71</formula1>
    </dataValidation>
    <dataValidation errorStyle="information" imeMode="on" allowBlank="1" error="リストから選んでください" sqref="J8:J57" xr:uid="{C4B50DBE-A180-4070-AEEA-474A37B72309}"/>
  </dataValidations>
  <printOptions horizontalCentered="1" verticalCentered="1"/>
  <pageMargins left="0.39370078740157483" right="0.39370078740157483" top="0.39370078740157483" bottom="0.19685039370078741" header="0" footer="0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T27"/>
  <sheetViews>
    <sheetView showGridLines="0" showRowColHeaders="0" topLeftCell="B1" zoomScaleNormal="100" zoomScaleSheetLayoutView="100" workbookViewId="0">
      <selection activeCell="D14" sqref="D14:S14"/>
    </sheetView>
  </sheetViews>
  <sheetFormatPr defaultColWidth="9" defaultRowHeight="13.5" x14ac:dyDescent="0.15"/>
  <cols>
    <col min="1" max="1" width="0.5" style="39" customWidth="1"/>
    <col min="2" max="2" width="4.875" style="39" customWidth="1"/>
    <col min="3" max="19" width="4.875" style="38" customWidth="1"/>
    <col min="20" max="20" width="0.5" style="39" customWidth="1"/>
    <col min="21" max="16384" width="9" style="39"/>
  </cols>
  <sheetData>
    <row r="1" spans="2:20" x14ac:dyDescent="0.15">
      <c r="B1" s="211" t="s">
        <v>111</v>
      </c>
      <c r="C1" s="211"/>
    </row>
    <row r="2" spans="2:20" x14ac:dyDescent="0.15">
      <c r="B2" s="68"/>
    </row>
    <row r="3" spans="2:20" ht="30" customHeight="1" x14ac:dyDescent="0.15">
      <c r="B3" s="226" t="s">
        <v>178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2:20" ht="21" customHeight="1" thickBo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2:20" ht="27" customHeight="1" thickBot="1" x14ac:dyDescent="0.2">
      <c r="B5" s="227" t="s">
        <v>139</v>
      </c>
      <c r="C5" s="228"/>
      <c r="D5" s="228"/>
      <c r="E5" s="229" t="str">
        <f>IF(申込用紙!$G$2="","",申込用紙!$G$2)</f>
        <v/>
      </c>
      <c r="F5" s="230"/>
      <c r="G5" s="230"/>
      <c r="H5" s="230"/>
      <c r="I5" s="230"/>
      <c r="J5" s="231"/>
      <c r="K5" s="232" t="s">
        <v>140</v>
      </c>
      <c r="L5" s="233"/>
      <c r="M5" s="229" t="str">
        <f>IF(申込用紙!$G$3="","",申込用紙!$G$3)</f>
        <v/>
      </c>
      <c r="N5" s="230"/>
      <c r="O5" s="230"/>
      <c r="P5" s="230"/>
      <c r="Q5" s="230"/>
      <c r="R5" s="230"/>
      <c r="S5" s="231"/>
    </row>
    <row r="6" spans="2:20" ht="27" customHeight="1" thickBot="1" x14ac:dyDescent="0.2">
      <c r="B6" s="241" t="s">
        <v>141</v>
      </c>
      <c r="C6" s="242"/>
      <c r="D6" s="243"/>
      <c r="E6" s="230" t="str">
        <f>IF(申込用紙!$R$2="","",申込用紙!$R$2)</f>
        <v/>
      </c>
      <c r="F6" s="230"/>
      <c r="G6" s="230"/>
      <c r="H6" s="230"/>
      <c r="I6" s="230"/>
      <c r="J6" s="231"/>
      <c r="K6" s="232" t="s">
        <v>142</v>
      </c>
      <c r="L6" s="233"/>
      <c r="M6" s="229" t="str">
        <f>IF(申込用紙!$G$4="","",申込用紙!$G$4)</f>
        <v/>
      </c>
      <c r="N6" s="230"/>
      <c r="O6" s="230"/>
      <c r="P6" s="230"/>
      <c r="Q6" s="230"/>
      <c r="R6" s="230"/>
      <c r="S6" s="231"/>
    </row>
    <row r="7" spans="2:20" ht="27" customHeight="1" thickBot="1" x14ac:dyDescent="0.2">
      <c r="B7" s="69"/>
      <c r="C7" s="69"/>
      <c r="D7" s="69"/>
      <c r="E7" s="69"/>
      <c r="F7" s="69"/>
      <c r="G7" s="69"/>
      <c r="H7" s="69"/>
      <c r="I7" s="69"/>
      <c r="J7" s="69"/>
      <c r="K7" s="214" t="s">
        <v>112</v>
      </c>
      <c r="L7" s="215"/>
      <c r="M7" s="229" t="str">
        <f>IF(申込用紙!$R$3="","",申込用紙!$R$3)</f>
        <v>　　　     @</v>
      </c>
      <c r="N7" s="230"/>
      <c r="O7" s="230"/>
      <c r="P7" s="230"/>
      <c r="Q7" s="230"/>
      <c r="R7" s="230"/>
      <c r="S7" s="231"/>
    </row>
    <row r="8" spans="2:20" ht="21" customHeight="1" thickBot="1" x14ac:dyDescent="0.2">
      <c r="B8" s="37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2:20" ht="35.1" customHeight="1" x14ac:dyDescent="0.15">
      <c r="B9" s="237" t="s">
        <v>143</v>
      </c>
      <c r="C9" s="246" t="s">
        <v>144</v>
      </c>
      <c r="D9" s="216" t="s">
        <v>113</v>
      </c>
      <c r="E9" s="216"/>
      <c r="F9" s="216" t="s">
        <v>114</v>
      </c>
      <c r="G9" s="216"/>
      <c r="H9" s="216" t="s">
        <v>115</v>
      </c>
      <c r="I9" s="216"/>
      <c r="J9" s="218" t="s">
        <v>145</v>
      </c>
      <c r="K9" s="218"/>
      <c r="L9" s="220" t="s">
        <v>116</v>
      </c>
      <c r="M9" s="221"/>
      <c r="N9" s="224" t="s">
        <v>144</v>
      </c>
      <c r="O9" s="216" t="s">
        <v>117</v>
      </c>
      <c r="P9" s="244"/>
      <c r="Q9" s="224" t="s">
        <v>144</v>
      </c>
      <c r="R9" s="218" t="s">
        <v>146</v>
      </c>
      <c r="S9" s="244"/>
    </row>
    <row r="10" spans="2:20" ht="35.1" customHeight="1" thickBot="1" x14ac:dyDescent="0.2">
      <c r="B10" s="238"/>
      <c r="C10" s="247"/>
      <c r="D10" s="217"/>
      <c r="E10" s="217"/>
      <c r="F10" s="217"/>
      <c r="G10" s="217"/>
      <c r="H10" s="217"/>
      <c r="I10" s="217"/>
      <c r="J10" s="219"/>
      <c r="K10" s="219"/>
      <c r="L10" s="222"/>
      <c r="M10" s="223"/>
      <c r="N10" s="225"/>
      <c r="O10" s="217"/>
      <c r="P10" s="245"/>
      <c r="Q10" s="225"/>
      <c r="R10" s="217"/>
      <c r="S10" s="245"/>
    </row>
    <row r="11" spans="2:20" s="38" customFormat="1" ht="35.1" customHeight="1" thickTop="1" x14ac:dyDescent="0.15">
      <c r="B11" s="238"/>
      <c r="C11" s="70" t="s">
        <v>147</v>
      </c>
      <c r="D11" s="42" t="s">
        <v>118</v>
      </c>
      <c r="E11" s="42" t="s">
        <v>119</v>
      </c>
      <c r="F11" s="42" t="s">
        <v>118</v>
      </c>
      <c r="G11" s="42" t="s">
        <v>119</v>
      </c>
      <c r="H11" s="42" t="s">
        <v>118</v>
      </c>
      <c r="I11" s="42" t="s">
        <v>119</v>
      </c>
      <c r="J11" s="42" t="s">
        <v>118</v>
      </c>
      <c r="K11" s="42" t="s">
        <v>119</v>
      </c>
      <c r="L11" s="70" t="s">
        <v>118</v>
      </c>
      <c r="M11" s="44" t="s">
        <v>119</v>
      </c>
      <c r="N11" s="71" t="s">
        <v>148</v>
      </c>
      <c r="O11" s="42" t="s">
        <v>118</v>
      </c>
      <c r="P11" s="43" t="s">
        <v>119</v>
      </c>
      <c r="Q11" s="71" t="s">
        <v>148</v>
      </c>
      <c r="R11" s="42" t="s">
        <v>118</v>
      </c>
      <c r="S11" s="43" t="s">
        <v>119</v>
      </c>
    </row>
    <row r="12" spans="2:20" ht="35.1" customHeight="1" x14ac:dyDescent="0.15">
      <c r="B12" s="238"/>
      <c r="C12" s="45" t="s">
        <v>149</v>
      </c>
      <c r="D12" s="127">
        <f>COUNTIFS(申込用紙!$I$8:$I$57,"肢体不自由",申込用紙!$G$8:$G$57,"男子")</f>
        <v>0</v>
      </c>
      <c r="E12" s="127">
        <f>COUNTIFS(申込用紙!$I$8:$I$57,"肢体不自由",申込用紙!$G$8:$G$57,"女子")</f>
        <v>0</v>
      </c>
      <c r="F12" s="127">
        <f>COUNTIFS(申込用紙!$I$8:$I$57,"視覚障害",申込用紙!$G$8:$G$57,"男子")</f>
        <v>0</v>
      </c>
      <c r="G12" s="127">
        <f>COUNTIFS(申込用紙!$I$8:$I$57,"視覚障害",申込用紙!$G$8:$G$57,"女子")</f>
        <v>0</v>
      </c>
      <c r="H12" s="127">
        <f>COUNTIFS(申込用紙!$I$8:$I$57,"聴覚障害",申込用紙!$G$8:$G$57,"男子")</f>
        <v>0</v>
      </c>
      <c r="I12" s="127">
        <f>COUNTIFS(申込用紙!$I$8:$I$57,"聴覚障害",申込用紙!$G$8:$G$57,"女子")</f>
        <v>0</v>
      </c>
      <c r="J12" s="127">
        <f>COUNTIFS(申込用紙!$I$8:$I$57,"内部障害",申込用紙!$G$8:$G$57,"男子")</f>
        <v>0</v>
      </c>
      <c r="K12" s="127">
        <f>COUNTIFS(申込用紙!$I$8:$I$57,"内部障害",申込用紙!$G$8:$G$57,"女子")</f>
        <v>0</v>
      </c>
      <c r="L12" s="127">
        <f>D12+F12+H12+J12</f>
        <v>0</v>
      </c>
      <c r="M12" s="128">
        <f>E12+G12+I12+K12</f>
        <v>0</v>
      </c>
      <c r="N12" s="129" t="s">
        <v>149</v>
      </c>
      <c r="O12" s="127">
        <f>COUNTIFS(申込用紙!$I$8:$I$57,"知的障害",申込用紙!$G$8:$G$57,"男子")</f>
        <v>0</v>
      </c>
      <c r="P12" s="128">
        <f>COUNTIFS(申込用紙!$I$8:$I$57,"知的障害",申込用紙!$G$8:$G$57,"女子")</f>
        <v>0</v>
      </c>
      <c r="Q12" s="129" t="s">
        <v>149</v>
      </c>
      <c r="R12" s="130"/>
      <c r="S12" s="131"/>
      <c r="T12" s="78"/>
    </row>
    <row r="13" spans="2:20" ht="35.1" customHeight="1" thickBot="1" x14ac:dyDescent="0.2">
      <c r="B13" s="238"/>
      <c r="C13" s="72" t="s">
        <v>150</v>
      </c>
      <c r="D13" s="234">
        <f>D12+E12</f>
        <v>0</v>
      </c>
      <c r="E13" s="234"/>
      <c r="F13" s="234">
        <f t="shared" ref="F13" si="0">F12+G12</f>
        <v>0</v>
      </c>
      <c r="G13" s="234"/>
      <c r="H13" s="234">
        <f t="shared" ref="H13" si="1">H12+I12</f>
        <v>0</v>
      </c>
      <c r="I13" s="234"/>
      <c r="J13" s="234">
        <f t="shared" ref="J13" si="2">J12+K12</f>
        <v>0</v>
      </c>
      <c r="K13" s="234"/>
      <c r="L13" s="234">
        <f t="shared" ref="L13" si="3">L12+M12</f>
        <v>0</v>
      </c>
      <c r="M13" s="240"/>
      <c r="N13" s="132" t="s">
        <v>150</v>
      </c>
      <c r="O13" s="234">
        <f>O12+P12</f>
        <v>0</v>
      </c>
      <c r="P13" s="240"/>
      <c r="Q13" s="132" t="s">
        <v>150</v>
      </c>
      <c r="R13" s="235"/>
      <c r="S13" s="236"/>
    </row>
    <row r="14" spans="2:20" ht="34.5" customHeight="1" thickBot="1" x14ac:dyDescent="0.2">
      <c r="B14" s="239"/>
      <c r="C14" s="73" t="s">
        <v>120</v>
      </c>
      <c r="D14" s="212">
        <f>$L$13+$O$13+$R$13</f>
        <v>0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3"/>
    </row>
    <row r="15" spans="2:20" ht="34.5" customHeight="1" x14ac:dyDescent="0.15">
      <c r="B15" s="74"/>
      <c r="C15" s="7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20" x14ac:dyDescent="0.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x14ac:dyDescent="0.1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19" s="79" customFormat="1" ht="20.100000000000001" customHeight="1" x14ac:dyDescent="0.1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2:19" s="79" customFormat="1" ht="19.5" customHeight="1" x14ac:dyDescent="0.1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2:19" s="79" customFormat="1" ht="20.100000000000001" customHeight="1" x14ac:dyDescent="0.1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2:19" s="80" customFormat="1" ht="20.100000000000001" customHeight="1" x14ac:dyDescent="0.1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s="80" customFormat="1" ht="33" customHeight="1" x14ac:dyDescent="0.1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2:19" s="80" customFormat="1" ht="19.5" customHeight="1" x14ac:dyDescent="0.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s="80" customFormat="1" x14ac:dyDescent="0.1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s="80" customFormat="1" ht="20.100000000000001" customHeight="1" x14ac:dyDescent="0.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x14ac:dyDescent="0.15">
      <c r="C26" s="76"/>
      <c r="D26" s="76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2:19" x14ac:dyDescent="0.15">
      <c r="B27" s="41"/>
      <c r="S27" s="77"/>
    </row>
  </sheetData>
  <sheetProtection algorithmName="SHA-512" hashValue="SwZhYTzOvfaazg6QVdk0Q6/S8PrKSO8s6ri8ezEMLkbIxi6/xFfZszpmPKI7KbLU5Wva0ckTcNkwHx5XR1bUUw==" saltValue="u30frPSV2DS1L/JxN1Ackw==" spinCount="100000" sheet="1" objects="1" scenarios="1"/>
  <mergeCells count="31">
    <mergeCell ref="B6:D6"/>
    <mergeCell ref="E6:J6"/>
    <mergeCell ref="K6:L6"/>
    <mergeCell ref="M6:S6"/>
    <mergeCell ref="O9:P10"/>
    <mergeCell ref="Q9:Q10"/>
    <mergeCell ref="R9:S10"/>
    <mergeCell ref="C9:C10"/>
    <mergeCell ref="D9:E10"/>
    <mergeCell ref="M7:S7"/>
    <mergeCell ref="D13:E13"/>
    <mergeCell ref="F13:G13"/>
    <mergeCell ref="H13:I13"/>
    <mergeCell ref="L13:M13"/>
    <mergeCell ref="O13:P13"/>
    <mergeCell ref="B1:C1"/>
    <mergeCell ref="D14:S14"/>
    <mergeCell ref="K7:L7"/>
    <mergeCell ref="F9:G10"/>
    <mergeCell ref="H9:I10"/>
    <mergeCell ref="J9:K10"/>
    <mergeCell ref="L9:M10"/>
    <mergeCell ref="N9:N10"/>
    <mergeCell ref="B3:S3"/>
    <mergeCell ref="B5:D5"/>
    <mergeCell ref="E5:J5"/>
    <mergeCell ref="K5:L5"/>
    <mergeCell ref="M5:S5"/>
    <mergeCell ref="J13:K13"/>
    <mergeCell ref="R13:S13"/>
    <mergeCell ref="B9:B14"/>
  </mergeCells>
  <phoneticPr fontId="2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申込用紙記入方法</vt:lpstr>
      <vt:lpstr>申込用紙</vt:lpstr>
      <vt:lpstr>総括表</vt:lpstr>
      <vt:lpstr>申込用紙!Print_Area</vt:lpstr>
      <vt:lpstr>申込用紙記入方法!Print_Area</vt:lpstr>
      <vt:lpstr>総括表!Print_Area</vt:lpstr>
      <vt:lpstr>種目＿FD</vt:lpstr>
      <vt:lpstr>所属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コダマ　芳震</dc:creator>
  <cp:lastModifiedBy>障スポ協（３）</cp:lastModifiedBy>
  <cp:lastPrinted>2023-06-09T00:47:38Z</cp:lastPrinted>
  <dcterms:created xsi:type="dcterms:W3CDTF">2021-06-03T01:38:37Z</dcterms:created>
  <dcterms:modified xsi:type="dcterms:W3CDTF">2023-06-09T00:56:05Z</dcterms:modified>
</cp:coreProperties>
</file>