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①R6年度\６競技会\04 卓球競技\R6卓球競技\01　開催要項\"/>
    </mc:Choice>
  </mc:AlternateContent>
  <xr:revisionPtr revIDLastSave="0" documentId="13_ncr:1_{5EEA6BD5-8B8B-4D78-8222-F740913FADC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申込用紙　記入方法" sheetId="6" r:id="rId1"/>
    <sheet name="申込用紙" sheetId="1" r:id="rId2"/>
    <sheet name="総括表" sheetId="2" r:id="rId3"/>
    <sheet name="リスト" sheetId="7" state="hidden" r:id="rId4"/>
  </sheets>
  <definedNames>
    <definedName name="_xlnm.Print_Area" localSheetId="1">申込用紙!$A$1:$X$30</definedName>
    <definedName name="_xlnm.Print_Area" localSheetId="0">'申込用紙　記入方法'!$A$1:$Q$36</definedName>
    <definedName name="_xlnm.Print_Area" localSheetId="2">総括表!$A$1:$S$36</definedName>
    <definedName name="種目区分">申込用紙!$M$8:$M$70</definedName>
    <definedName name="障害区分">リスト!$E$3:$F$21</definedName>
    <definedName name="障害種別">申込用紙!$I$8:$I$70</definedName>
    <definedName name="性別区分">申込用紙!$F$8:$F$70</definedName>
    <definedName name="年齢区分">申込用紙!$J$8:$J$70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8" i="1"/>
  <c r="M8" i="1"/>
  <c r="M12" i="1"/>
  <c r="K10" i="1"/>
  <c r="K11" i="1"/>
  <c r="K8" i="1"/>
  <c r="M6" i="2" l="1"/>
  <c r="M5" i="2"/>
  <c r="M4" i="2"/>
  <c r="D5" i="2"/>
  <c r="D4" i="2"/>
  <c r="M55" i="1" l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10" i="1"/>
  <c r="M9" i="1"/>
  <c r="H30" i="2" l="1"/>
  <c r="F30" i="2"/>
  <c r="F31" i="2" l="1"/>
  <c r="F32" i="2" s="1"/>
  <c r="H31" i="2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9" i="1"/>
  <c r="H32" i="2" l="1"/>
  <c r="G15" i="2"/>
  <c r="N11" i="2"/>
  <c r="H11" i="2"/>
  <c r="M16" i="2"/>
  <c r="F11" i="2"/>
  <c r="G11" i="2"/>
  <c r="D15" i="2"/>
  <c r="Q11" i="2"/>
  <c r="Q19" i="2" s="1"/>
  <c r="D11" i="2"/>
  <c r="M14" i="2"/>
  <c r="C15" i="2"/>
  <c r="C11" i="2"/>
  <c r="E15" i="2"/>
  <c r="E11" i="2"/>
  <c r="M11" i="2"/>
  <c r="N14" i="2"/>
  <c r="H15" i="2"/>
  <c r="F15" i="2"/>
  <c r="R11" i="2"/>
  <c r="R19" i="2" s="1"/>
  <c r="N16" i="2"/>
  <c r="J11" i="2" l="1"/>
  <c r="G19" i="2"/>
  <c r="I11" i="2"/>
  <c r="M19" i="2"/>
  <c r="I15" i="2"/>
  <c r="E17" i="2"/>
  <c r="E19" i="2"/>
  <c r="D19" i="2"/>
  <c r="Q20" i="2"/>
  <c r="J15" i="2"/>
  <c r="I17" i="2" s="1"/>
  <c r="F19" i="2"/>
  <c r="M18" i="2"/>
  <c r="H19" i="2"/>
  <c r="N19" i="2"/>
  <c r="M20" i="2" s="1"/>
  <c r="G17" i="2"/>
  <c r="M15" i="2"/>
  <c r="M12" i="2"/>
  <c r="E13" i="2"/>
  <c r="C19" i="2"/>
  <c r="G13" i="2"/>
  <c r="C17" i="2"/>
  <c r="C13" i="2"/>
  <c r="G20" i="2" l="1"/>
  <c r="I19" i="2"/>
  <c r="J19" i="2"/>
  <c r="I20" i="2" s="1"/>
  <c r="C21" i="2" s="1"/>
  <c r="C20" i="2"/>
  <c r="E20" i="2"/>
  <c r="I13" i="2"/>
</calcChain>
</file>

<file path=xl/sharedStrings.xml><?xml version="1.0" encoding="utf-8"?>
<sst xmlns="http://schemas.openxmlformats.org/spreadsheetml/2006/main" count="312" uniqueCount="223">
  <si>
    <t>卓球競技</t>
    <rPh sb="0" eb="2">
      <t>タッキュウ</t>
    </rPh>
    <rPh sb="2" eb="4">
      <t>キョウギ</t>
    </rPh>
    <phoneticPr fontId="2"/>
  </si>
  <si>
    <t>所属</t>
    <rPh sb="0" eb="2">
      <t>ショゾク</t>
    </rPh>
    <phoneticPr fontId="2"/>
  </si>
  <si>
    <t>TEL</t>
    <phoneticPr fontId="2"/>
  </si>
  <si>
    <t>E-mail</t>
    <phoneticPr fontId="2"/>
  </si>
  <si>
    <t>FAX</t>
    <phoneticPr fontId="2"/>
  </si>
  <si>
    <t>名簿
NO.</t>
    <rPh sb="0" eb="2">
      <t>メイボ</t>
    </rPh>
    <phoneticPr fontId="2"/>
  </si>
  <si>
    <t>氏名</t>
    <rPh sb="0" eb="2">
      <t>フリガナ</t>
    </rPh>
    <phoneticPr fontId="2"/>
  </si>
  <si>
    <t>フリガナ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</si>
  <si>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</si>
  <si>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</si>
  <si>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障害
区分</t>
    <rPh sb="0" eb="2">
      <t>ショウガイ</t>
    </rPh>
    <rPh sb="3" eb="5">
      <t>クブン</t>
    </rPh>
    <phoneticPr fontId="2"/>
  </si>
  <si>
    <t>年齢
区分</t>
    <phoneticPr fontId="2"/>
  </si>
  <si>
    <t>種目</t>
    <rPh sb="0" eb="2">
      <t>シュモク</t>
    </rPh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</si>
  <si>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</si>
  <si>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</si>
  <si>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全国
大会
出場
希望</t>
    <rPh sb="0" eb="2">
      <t>ゼンコク</t>
    </rPh>
    <rPh sb="3" eb="5">
      <t>タイカイ</t>
    </rPh>
    <rPh sb="6" eb="8">
      <t>シュツジョウ</t>
    </rPh>
    <rPh sb="9" eb="11">
      <t>キボウ</t>
    </rPh>
    <phoneticPr fontId="2"/>
  </si>
  <si>
    <t>備考</t>
    <rPh sb="0" eb="2">
      <t>ビコウ</t>
    </rPh>
    <phoneticPr fontId="2"/>
  </si>
  <si>
    <t>手帳
有無</t>
    <rPh sb="0" eb="2">
      <t>テチョウ</t>
    </rPh>
    <rPh sb="3" eb="5">
      <t>ウム</t>
    </rPh>
    <phoneticPr fontId="2"/>
  </si>
  <si>
    <t>障害の種別</t>
    <rPh sb="0" eb="2">
      <t>ショウガイ</t>
    </rPh>
    <rPh sb="3" eb="5">
      <t>シュベツ</t>
    </rPh>
    <phoneticPr fontId="2"/>
  </si>
  <si>
    <t>障害名</t>
    <rPh sb="0" eb="2">
      <t>ショウガイ</t>
    </rPh>
    <rPh sb="2" eb="3">
      <t>メイ</t>
    </rPh>
    <phoneticPr fontId="2"/>
  </si>
  <si>
    <t>障害の
程度</t>
    <rPh sb="0" eb="2">
      <t>ショウガイ</t>
    </rPh>
    <rPh sb="4" eb="6">
      <t>テイド</t>
    </rPh>
    <phoneticPr fontId="2"/>
  </si>
  <si>
    <t>男子</t>
    <rPh sb="0" eb="2">
      <t>ダンシ</t>
    </rPh>
    <phoneticPr fontId="2"/>
  </si>
  <si>
    <t>無</t>
    <rPh sb="0" eb="1">
      <t>ナ</t>
    </rPh>
    <phoneticPr fontId="2"/>
  </si>
  <si>
    <t>1種1級</t>
    <rPh sb="1" eb="2">
      <t>シュ</t>
    </rPh>
    <rPh sb="3" eb="4">
      <t>キュウ</t>
    </rPh>
    <phoneticPr fontId="2"/>
  </si>
  <si>
    <t>女子</t>
    <rPh sb="0" eb="2">
      <t>ジョシ</t>
    </rPh>
    <phoneticPr fontId="2"/>
  </si>
  <si>
    <t>入善町</t>
    <rPh sb="0" eb="3">
      <t>ニュウゼンマチ</t>
    </rPh>
    <phoneticPr fontId="2"/>
  </si>
  <si>
    <t>1種2級</t>
    <rPh sb="1" eb="2">
      <t>シュ</t>
    </rPh>
    <rPh sb="3" eb="4">
      <t>キュウ</t>
    </rPh>
    <phoneticPr fontId="2"/>
  </si>
  <si>
    <t>黒部市</t>
    <rPh sb="0" eb="3">
      <t>クロベシ</t>
    </rPh>
    <phoneticPr fontId="2"/>
  </si>
  <si>
    <t>A</t>
    <phoneticPr fontId="2"/>
  </si>
  <si>
    <t>1種3級</t>
    <rPh sb="1" eb="2">
      <t>シュ</t>
    </rPh>
    <rPh sb="3" eb="4">
      <t>キュウ</t>
    </rPh>
    <phoneticPr fontId="2"/>
  </si>
  <si>
    <t>１部</t>
    <rPh sb="1" eb="2">
      <t>ブ</t>
    </rPh>
    <phoneticPr fontId="2"/>
  </si>
  <si>
    <t>魚津市</t>
    <rPh sb="0" eb="3">
      <t>ウオヅシ</t>
    </rPh>
    <phoneticPr fontId="2"/>
  </si>
  <si>
    <t>B</t>
    <phoneticPr fontId="2"/>
  </si>
  <si>
    <t>1種4級</t>
    <rPh sb="1" eb="2">
      <t>シュ</t>
    </rPh>
    <rPh sb="3" eb="4">
      <t>キュウ</t>
    </rPh>
    <phoneticPr fontId="2"/>
  </si>
  <si>
    <t>２部</t>
    <rPh sb="1" eb="2">
      <t>ブ</t>
    </rPh>
    <phoneticPr fontId="2"/>
  </si>
  <si>
    <t>滑川市</t>
    <rPh sb="0" eb="3">
      <t>ナメリカワシ</t>
    </rPh>
    <phoneticPr fontId="2"/>
  </si>
  <si>
    <t>1種5級</t>
    <rPh sb="1" eb="2">
      <t>シュ</t>
    </rPh>
    <rPh sb="3" eb="4">
      <t>キュウ</t>
    </rPh>
    <phoneticPr fontId="2"/>
  </si>
  <si>
    <t>少年</t>
    <rPh sb="0" eb="2">
      <t>ショウネン</t>
    </rPh>
    <phoneticPr fontId="2"/>
  </si>
  <si>
    <t>立山町</t>
    <rPh sb="0" eb="3">
      <t>タテヤママチ</t>
    </rPh>
    <phoneticPr fontId="2"/>
  </si>
  <si>
    <t>○</t>
    <phoneticPr fontId="2"/>
  </si>
  <si>
    <t>1種6級</t>
    <rPh sb="1" eb="2">
      <t>シュ</t>
    </rPh>
    <rPh sb="3" eb="4">
      <t>キュウ</t>
    </rPh>
    <phoneticPr fontId="2"/>
  </si>
  <si>
    <t>青年</t>
    <rPh sb="0" eb="2">
      <t>セイネン</t>
    </rPh>
    <phoneticPr fontId="2"/>
  </si>
  <si>
    <t>上市町</t>
    <rPh sb="0" eb="3">
      <t>カミイチマチ</t>
    </rPh>
    <phoneticPr fontId="2"/>
  </si>
  <si>
    <t>2種1級</t>
    <rPh sb="1" eb="2">
      <t>シュ</t>
    </rPh>
    <rPh sb="3" eb="4">
      <t>キュウ</t>
    </rPh>
    <phoneticPr fontId="2"/>
  </si>
  <si>
    <t>壮年</t>
    <rPh sb="0" eb="2">
      <t>ソウネン</t>
    </rPh>
    <phoneticPr fontId="2"/>
  </si>
  <si>
    <t>舟橋村</t>
    <rPh sb="0" eb="2">
      <t>フナハシ</t>
    </rPh>
    <rPh sb="2" eb="3">
      <t>ムラ</t>
    </rPh>
    <phoneticPr fontId="2"/>
  </si>
  <si>
    <t>2種2級</t>
    <rPh sb="1" eb="2">
      <t>シュ</t>
    </rPh>
    <rPh sb="3" eb="4">
      <t>キュウ</t>
    </rPh>
    <phoneticPr fontId="2"/>
  </si>
  <si>
    <t>富山市</t>
    <rPh sb="0" eb="3">
      <t>トヤマシ</t>
    </rPh>
    <phoneticPr fontId="2"/>
  </si>
  <si>
    <t>2種3級</t>
    <rPh sb="1" eb="2">
      <t>シュ</t>
    </rPh>
    <rPh sb="3" eb="4">
      <t>キュウ</t>
    </rPh>
    <phoneticPr fontId="2"/>
  </si>
  <si>
    <t>射水市</t>
    <rPh sb="0" eb="2">
      <t>イミズ</t>
    </rPh>
    <rPh sb="2" eb="3">
      <t>シ</t>
    </rPh>
    <phoneticPr fontId="2"/>
  </si>
  <si>
    <t>2種4級</t>
    <rPh sb="1" eb="2">
      <t>シュ</t>
    </rPh>
    <rPh sb="3" eb="4">
      <t>キュウ</t>
    </rPh>
    <phoneticPr fontId="2"/>
  </si>
  <si>
    <t>高岡市</t>
    <rPh sb="0" eb="3">
      <t>タカオカシ</t>
    </rPh>
    <phoneticPr fontId="2"/>
  </si>
  <si>
    <t>2種5級</t>
    <rPh sb="1" eb="2">
      <t>シュ</t>
    </rPh>
    <rPh sb="3" eb="4">
      <t>キュウ</t>
    </rPh>
    <phoneticPr fontId="2"/>
  </si>
  <si>
    <t>氷見市</t>
    <rPh sb="0" eb="3">
      <t>ヒミシ</t>
    </rPh>
    <phoneticPr fontId="2"/>
  </si>
  <si>
    <t>2種6級</t>
    <rPh sb="1" eb="2">
      <t>シュ</t>
    </rPh>
    <rPh sb="3" eb="4">
      <t>キュウ</t>
    </rPh>
    <phoneticPr fontId="2"/>
  </si>
  <si>
    <t>小矢部市</t>
    <rPh sb="0" eb="4">
      <t>オヤベシ</t>
    </rPh>
    <phoneticPr fontId="2"/>
  </si>
  <si>
    <t>砺波市</t>
    <rPh sb="0" eb="3">
      <t>トナミシ</t>
    </rPh>
    <phoneticPr fontId="2"/>
  </si>
  <si>
    <t>南砺市</t>
    <rPh sb="0" eb="3">
      <t>ナントシ</t>
    </rPh>
    <phoneticPr fontId="2"/>
  </si>
  <si>
    <t>富山視覚総合支援学校</t>
    <rPh sb="0" eb="2">
      <t>トヤマ</t>
    </rPh>
    <rPh sb="2" eb="4">
      <t>シカク</t>
    </rPh>
    <rPh sb="4" eb="6">
      <t>ソウゴウ</t>
    </rPh>
    <rPh sb="6" eb="8">
      <t>シエン</t>
    </rPh>
    <rPh sb="8" eb="10">
      <t>ガッコウ</t>
    </rPh>
    <phoneticPr fontId="2"/>
  </si>
  <si>
    <t>富山聴覚総合支援学校</t>
    <rPh sb="0" eb="2">
      <t>トヤマ</t>
    </rPh>
    <rPh sb="2" eb="4">
      <t>チョウカク</t>
    </rPh>
    <rPh sb="4" eb="6">
      <t>ソウゴウ</t>
    </rPh>
    <rPh sb="6" eb="8">
      <t>シエン</t>
    </rPh>
    <rPh sb="8" eb="10">
      <t>ガッコウ</t>
    </rPh>
    <phoneticPr fontId="2"/>
  </si>
  <si>
    <t>高岡聴覚総合支援学校</t>
    <rPh sb="0" eb="2">
      <t>タカオカ</t>
    </rPh>
    <rPh sb="2" eb="4">
      <t>チョウカク</t>
    </rPh>
    <rPh sb="4" eb="6">
      <t>ソウゴウ</t>
    </rPh>
    <rPh sb="6" eb="8">
      <t>シエン</t>
    </rPh>
    <rPh sb="8" eb="10">
      <t>ガッコウ</t>
    </rPh>
    <phoneticPr fontId="2"/>
  </si>
  <si>
    <t>にいかわ総合支援学校</t>
    <rPh sb="4" eb="6">
      <t>ソウゴウ</t>
    </rPh>
    <rPh sb="6" eb="8">
      <t>シエン</t>
    </rPh>
    <rPh sb="8" eb="10">
      <t>ガッコウ</t>
    </rPh>
    <phoneticPr fontId="2"/>
  </si>
  <si>
    <t>しらとり支援学校</t>
    <rPh sb="4" eb="6">
      <t>シエン</t>
    </rPh>
    <rPh sb="6" eb="8">
      <t>ガッコウ</t>
    </rPh>
    <phoneticPr fontId="2"/>
  </si>
  <si>
    <t>高岡支援学校</t>
    <rPh sb="0" eb="2">
      <t>タカオカ</t>
    </rPh>
    <rPh sb="2" eb="4">
      <t>シエン</t>
    </rPh>
    <rPh sb="4" eb="6">
      <t>ガッコウ</t>
    </rPh>
    <phoneticPr fontId="2"/>
  </si>
  <si>
    <t>となみ総合支援学校</t>
    <rPh sb="3" eb="5">
      <t>ソウゴウ</t>
    </rPh>
    <rPh sb="5" eb="7">
      <t>シエン</t>
    </rPh>
    <rPh sb="7" eb="9">
      <t>ガッコウ</t>
    </rPh>
    <phoneticPr fontId="2"/>
  </si>
  <si>
    <t>となみ東支援学校</t>
    <rPh sb="3" eb="4">
      <t>ヒガシ</t>
    </rPh>
    <rPh sb="4" eb="6">
      <t>シエン</t>
    </rPh>
    <rPh sb="6" eb="8">
      <t>ガッコウ</t>
    </rPh>
    <phoneticPr fontId="2"/>
  </si>
  <si>
    <t>富山総合支援学校</t>
    <rPh sb="0" eb="2">
      <t>トヤマ</t>
    </rPh>
    <rPh sb="2" eb="4">
      <t>ソウゴウ</t>
    </rPh>
    <rPh sb="4" eb="6">
      <t>シエン</t>
    </rPh>
    <rPh sb="6" eb="8">
      <t>ガッコウ</t>
    </rPh>
    <phoneticPr fontId="2"/>
  </si>
  <si>
    <t>高志支援学校</t>
    <rPh sb="0" eb="1">
      <t>タカ</t>
    </rPh>
    <rPh sb="1" eb="2">
      <t>シ</t>
    </rPh>
    <rPh sb="2" eb="4">
      <t>シエン</t>
    </rPh>
    <rPh sb="4" eb="6">
      <t>ガッコウ</t>
    </rPh>
    <phoneticPr fontId="2"/>
  </si>
  <si>
    <t>ふるさと支援学校</t>
    <rPh sb="4" eb="6">
      <t>シエン</t>
    </rPh>
    <rPh sb="6" eb="8">
      <t>ガッコウ</t>
    </rPh>
    <phoneticPr fontId="2"/>
  </si>
  <si>
    <t>富山高等支援学校</t>
    <rPh sb="0" eb="2">
      <t>トヤマ</t>
    </rPh>
    <rPh sb="2" eb="4">
      <t>コウトウ</t>
    </rPh>
    <rPh sb="4" eb="6">
      <t>シエン</t>
    </rPh>
    <rPh sb="6" eb="8">
      <t>ガッコウ</t>
    </rPh>
    <phoneticPr fontId="2"/>
  </si>
  <si>
    <t>高岡高等支援学校</t>
    <rPh sb="0" eb="2">
      <t>タカオカ</t>
    </rPh>
    <rPh sb="2" eb="4">
      <t>コウトウ</t>
    </rPh>
    <rPh sb="4" eb="6">
      <t>シエン</t>
    </rPh>
    <rPh sb="6" eb="8">
      <t>ガッコウ</t>
    </rPh>
    <phoneticPr fontId="2"/>
  </si>
  <si>
    <t>黒部学園</t>
    <rPh sb="0" eb="2">
      <t>クロベ</t>
    </rPh>
    <rPh sb="2" eb="4">
      <t>ガクエン</t>
    </rPh>
    <phoneticPr fontId="2"/>
  </si>
  <si>
    <t>ＳＯＮ富山</t>
    <rPh sb="3" eb="5">
      <t>トヤマ</t>
    </rPh>
    <phoneticPr fontId="2"/>
  </si>
  <si>
    <t>氏名(補正)</t>
    <rPh sb="0" eb="2">
      <t>シメイ</t>
    </rPh>
    <rPh sb="3" eb="5">
      <t>ホセイ</t>
    </rPh>
    <phoneticPr fontId="2"/>
  </si>
  <si>
    <t>所属№</t>
    <rPh sb="0" eb="2">
      <t>ショゾク</t>
    </rPh>
    <phoneticPr fontId="2"/>
  </si>
  <si>
    <t>種目
№</t>
    <rPh sb="0" eb="2">
      <t>シュモク</t>
    </rPh>
    <phoneticPr fontId="2"/>
  </si>
  <si>
    <t>富山県障害者スポーツ大会(卓球競技会）障害区分表</t>
    <rPh sb="0" eb="3">
      <t>トヤマケン</t>
    </rPh>
    <rPh sb="3" eb="6">
      <t>ショウガイシャ</t>
    </rPh>
    <rPh sb="10" eb="12">
      <t>タイカイ</t>
    </rPh>
    <rPh sb="13" eb="15">
      <t>タッキュウ</t>
    </rPh>
    <rPh sb="15" eb="17">
      <t>キョウギ</t>
    </rPh>
    <rPh sb="17" eb="18">
      <t>カイ</t>
    </rPh>
    <rPh sb="19" eb="21">
      <t>ショウガイ</t>
    </rPh>
    <rPh sb="21" eb="23">
      <t>クブン</t>
    </rPh>
    <rPh sb="23" eb="24">
      <t>ヒョウ</t>
    </rPh>
    <phoneticPr fontId="2"/>
  </si>
  <si>
    <t>年齢
区分</t>
    <rPh sb="0" eb="2">
      <t>ネンレイ</t>
    </rPh>
    <rPh sb="3" eb="5">
      <t>クブン</t>
    </rPh>
    <phoneticPr fontId="2"/>
  </si>
  <si>
    <t>　１部(39歳以下)、２部(40歳以上)</t>
    <rPh sb="2" eb="3">
      <t>ブ</t>
    </rPh>
    <rPh sb="6" eb="7">
      <t>サイ</t>
    </rPh>
    <rPh sb="7" eb="9">
      <t>イカ</t>
    </rPh>
    <rPh sb="12" eb="13">
      <t>ブ</t>
    </rPh>
    <rPh sb="16" eb="17">
      <t>サイ</t>
    </rPh>
    <rPh sb="17" eb="19">
      <t>イジョウ</t>
    </rPh>
    <phoneticPr fontId="2"/>
  </si>
  <si>
    <t>　少年(19歳以下)、青年(20歳～35歳)、壮年(36歳以上)</t>
    <rPh sb="1" eb="3">
      <t>ショウネン</t>
    </rPh>
    <rPh sb="6" eb="7">
      <t>サイ</t>
    </rPh>
    <rPh sb="7" eb="9">
      <t>イカ</t>
    </rPh>
    <rPh sb="11" eb="13">
      <t>セイネン</t>
    </rPh>
    <rPh sb="16" eb="17">
      <t>サイ</t>
    </rPh>
    <rPh sb="20" eb="21">
      <t>サイ</t>
    </rPh>
    <rPh sb="23" eb="25">
      <t>ソウネン</t>
    </rPh>
    <rPh sb="28" eb="29">
      <t>サイ</t>
    </rPh>
    <rPh sb="29" eb="31">
      <t>イジョウ</t>
    </rPh>
    <phoneticPr fontId="2"/>
  </si>
  <si>
    <t>肢体不自由</t>
    <rPh sb="0" eb="2">
      <t>シタイ</t>
    </rPh>
    <rPh sb="2" eb="5">
      <t>フジユウ</t>
    </rPh>
    <phoneticPr fontId="2"/>
  </si>
  <si>
    <t>上肢障害</t>
    <rPh sb="0" eb="2">
      <t>ジョウシ</t>
    </rPh>
    <rPh sb="2" eb="4">
      <t>ショウガイ</t>
    </rPh>
    <phoneticPr fontId="2"/>
  </si>
  <si>
    <t>片上肢障害</t>
    <rPh sb="0" eb="1">
      <t>カタ</t>
    </rPh>
    <rPh sb="1" eb="3">
      <t>ジョウシ</t>
    </rPh>
    <rPh sb="3" eb="5">
      <t>ショウガイ</t>
    </rPh>
    <phoneticPr fontId="2"/>
  </si>
  <si>
    <t>両上肢障害</t>
    <rPh sb="0" eb="1">
      <t>リョウ</t>
    </rPh>
    <rPh sb="1" eb="3">
      <t>ジョウシ</t>
    </rPh>
    <rPh sb="3" eb="5">
      <t>ショウガイ</t>
    </rPh>
    <phoneticPr fontId="2"/>
  </si>
  <si>
    <t>下肢障害</t>
    <rPh sb="0" eb="2">
      <t>カシ</t>
    </rPh>
    <rPh sb="2" eb="4">
      <t>ショウガイ</t>
    </rPh>
    <phoneticPr fontId="2"/>
  </si>
  <si>
    <t>片下腿切断または、片下肢不完全</t>
    <rPh sb="0" eb="1">
      <t>カタ</t>
    </rPh>
    <rPh sb="1" eb="3">
      <t>カタイ</t>
    </rPh>
    <rPh sb="3" eb="5">
      <t>セツダン</t>
    </rPh>
    <rPh sb="9" eb="10">
      <t>カタ</t>
    </rPh>
    <rPh sb="10" eb="12">
      <t>カシ</t>
    </rPh>
    <rPh sb="12" eb="15">
      <t>フカンゼン</t>
    </rPh>
    <phoneticPr fontId="2"/>
  </si>
  <si>
    <t>片大腿切断または、両下腿切断　片下肢完全または、両下肢不完全</t>
    <rPh sb="0" eb="1">
      <t>カタ</t>
    </rPh>
    <rPh sb="1" eb="3">
      <t>ダイタイ</t>
    </rPh>
    <rPh sb="3" eb="5">
      <t>セツダン</t>
    </rPh>
    <rPh sb="9" eb="10">
      <t>リョウ</t>
    </rPh>
    <rPh sb="10" eb="12">
      <t>カタイ</t>
    </rPh>
    <rPh sb="12" eb="14">
      <t>セツダン</t>
    </rPh>
    <rPh sb="15" eb="16">
      <t>カタ</t>
    </rPh>
    <rPh sb="16" eb="18">
      <t>カシ</t>
    </rPh>
    <rPh sb="18" eb="20">
      <t>カンゼン</t>
    </rPh>
    <rPh sb="24" eb="25">
      <t>リョウ</t>
    </rPh>
    <rPh sb="25" eb="27">
      <t>カシ</t>
    </rPh>
    <rPh sb="27" eb="30">
      <t>フカンゼン</t>
    </rPh>
    <phoneticPr fontId="2"/>
  </si>
  <si>
    <t>片下腿および片大腿切断　両大腿切断または、両下肢不全</t>
    <rPh sb="0" eb="1">
      <t>カタ</t>
    </rPh>
    <rPh sb="1" eb="3">
      <t>カタイ</t>
    </rPh>
    <rPh sb="6" eb="7">
      <t>カタ</t>
    </rPh>
    <rPh sb="7" eb="8">
      <t>ダイ</t>
    </rPh>
    <rPh sb="8" eb="9">
      <t>モモ</t>
    </rPh>
    <rPh sb="9" eb="11">
      <t>セツダン</t>
    </rPh>
    <rPh sb="12" eb="13">
      <t>リョウ</t>
    </rPh>
    <rPh sb="13" eb="15">
      <t>ダイタイ</t>
    </rPh>
    <rPh sb="15" eb="17">
      <t>セツダン</t>
    </rPh>
    <rPh sb="21" eb="22">
      <t>リョウ</t>
    </rPh>
    <rPh sb="22" eb="24">
      <t>カシ</t>
    </rPh>
    <rPh sb="24" eb="26">
      <t>フゼン</t>
    </rPh>
    <phoneticPr fontId="2"/>
  </si>
  <si>
    <t>体幹</t>
    <rPh sb="0" eb="2">
      <t>タイカン</t>
    </rPh>
    <phoneticPr fontId="2"/>
  </si>
  <si>
    <t>脳原性麻痺以外で
車いす常用、使用</t>
    <rPh sb="0" eb="1">
      <t>ノウ</t>
    </rPh>
    <rPh sb="1" eb="2">
      <t>ゲン</t>
    </rPh>
    <rPh sb="2" eb="3">
      <t>セイ</t>
    </rPh>
    <rPh sb="3" eb="5">
      <t>マヒ</t>
    </rPh>
    <rPh sb="5" eb="7">
      <t>イガイ</t>
    </rPh>
    <rPh sb="9" eb="10">
      <t>クルマ</t>
    </rPh>
    <rPh sb="12" eb="14">
      <t>ジョウヨウ</t>
    </rPh>
    <rPh sb="15" eb="17">
      <t>シヨウ</t>
    </rPh>
    <phoneticPr fontId="2"/>
  </si>
  <si>
    <t>第８頸髄まで残存（「第６頸髄まで残存」または「第７頸髄まで残存」は
出場できるものとする。)</t>
    <rPh sb="0" eb="1">
      <t>ダイ</t>
    </rPh>
    <rPh sb="2" eb="4">
      <t>ケイズイ</t>
    </rPh>
    <rPh sb="6" eb="8">
      <t>ザンゾン</t>
    </rPh>
    <rPh sb="13" eb="14">
      <t>ズイ</t>
    </rPh>
    <rPh sb="26" eb="27">
      <t>ズイ</t>
    </rPh>
    <rPh sb="34" eb="36">
      <t>シュツジョウ</t>
    </rPh>
    <phoneticPr fontId="2"/>
  </si>
  <si>
    <t>座位バランスなし</t>
    <rPh sb="0" eb="2">
      <t>ザイ</t>
    </rPh>
    <phoneticPr fontId="2"/>
  </si>
  <si>
    <t>その他の車いす</t>
    <rPh sb="2" eb="3">
      <t>ホカ</t>
    </rPh>
    <rPh sb="4" eb="5">
      <t>クルマ</t>
    </rPh>
    <phoneticPr fontId="2"/>
  </si>
  <si>
    <t xml:space="preserve">脳原性麻痺
（脳性麻痺、脳血管　
　疾患、脳外傷等）
</t>
    <rPh sb="7" eb="9">
      <t>ノウセイ</t>
    </rPh>
    <rPh sb="9" eb="11">
      <t>マヒ</t>
    </rPh>
    <rPh sb="12" eb="13">
      <t>ノウ</t>
    </rPh>
    <rPh sb="13" eb="15">
      <t>ケッカン</t>
    </rPh>
    <rPh sb="18" eb="20">
      <t>シッカン</t>
    </rPh>
    <rPh sb="21" eb="22">
      <t>ノウ</t>
    </rPh>
    <rPh sb="22" eb="23">
      <t>ソト</t>
    </rPh>
    <rPh sb="23" eb="24">
      <t>キズ</t>
    </rPh>
    <rPh sb="24" eb="25">
      <t>トウ</t>
    </rPh>
    <phoneticPr fontId="2"/>
  </si>
  <si>
    <t>車いす使用</t>
    <rPh sb="0" eb="1">
      <t>クルマ</t>
    </rPh>
    <rPh sb="3" eb="5">
      <t>シヨウ</t>
    </rPh>
    <phoneticPr fontId="2"/>
  </si>
  <si>
    <t>杖または、松葉杖使用</t>
    <rPh sb="0" eb="1">
      <t>ツエ</t>
    </rPh>
    <rPh sb="5" eb="7">
      <t>マツバ</t>
    </rPh>
    <rPh sb="7" eb="8">
      <t>ツエ</t>
    </rPh>
    <rPh sb="8" eb="10">
      <t>シヨウ</t>
    </rPh>
    <phoneticPr fontId="2"/>
  </si>
  <si>
    <t>上肢に不随意運動あり</t>
    <rPh sb="0" eb="2">
      <t>ジョウシ</t>
    </rPh>
    <rPh sb="3" eb="6">
      <t>フズイイ</t>
    </rPh>
    <rPh sb="6" eb="8">
      <t>ウンドウ</t>
    </rPh>
    <phoneticPr fontId="2"/>
  </si>
  <si>
    <t>上肢に不随意運動なし</t>
    <rPh sb="0" eb="2">
      <t>ジョウシ</t>
    </rPh>
    <rPh sb="3" eb="6">
      <t>フズイイ</t>
    </rPh>
    <rPh sb="6" eb="8">
      <t>ウンドウ</t>
    </rPh>
    <phoneticPr fontId="2"/>
  </si>
  <si>
    <t>片側障害</t>
    <rPh sb="0" eb="2">
      <t>カタガワ</t>
    </rPh>
    <rPh sb="2" eb="4">
      <t>ショウガイ</t>
    </rPh>
    <phoneticPr fontId="2"/>
  </si>
  <si>
    <t>視覚障害</t>
    <rPh sb="0" eb="2">
      <t>シカク</t>
    </rPh>
    <rPh sb="2" eb="4">
      <t>ショウガイ</t>
    </rPh>
    <phoneticPr fontId="2"/>
  </si>
  <si>
    <t>聴覚・平衡機能障害、
音声・言語機能障害、
そしゃく機能障害</t>
    <rPh sb="0" eb="2">
      <t>チョウカク</t>
    </rPh>
    <rPh sb="3" eb="5">
      <t>ヘイコウ</t>
    </rPh>
    <rPh sb="5" eb="7">
      <t>キノウ</t>
    </rPh>
    <rPh sb="7" eb="9">
      <t>ショウガイ</t>
    </rPh>
    <rPh sb="11" eb="13">
      <t>オンセイ</t>
    </rPh>
    <rPh sb="14" eb="16">
      <t>ゲンゴ</t>
    </rPh>
    <rPh sb="16" eb="18">
      <t>キノウ</t>
    </rPh>
    <rPh sb="18" eb="20">
      <t>ショウガイ</t>
    </rPh>
    <rPh sb="26" eb="28">
      <t>キノウ</t>
    </rPh>
    <rPh sb="28" eb="30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</si>
  <si>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</si>
  <si>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</si>
  <si>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参考</t>
    <rPh sb="0" eb="2">
      <t>サンコウ</t>
    </rPh>
    <phoneticPr fontId="2"/>
  </si>
  <si>
    <t>身体障害</t>
    <rPh sb="0" eb="2">
      <t>シンタイ</t>
    </rPh>
    <rPh sb="2" eb="4">
      <t>ショウガイ</t>
    </rPh>
    <phoneticPr fontId="2"/>
  </si>
  <si>
    <t>合計</t>
    <rPh sb="0" eb="2">
      <t>ゴウケイ</t>
    </rPh>
    <phoneticPr fontId="2"/>
  </si>
  <si>
    <t>1部</t>
    <rPh sb="1" eb="2">
      <t>ブ</t>
    </rPh>
    <phoneticPr fontId="2"/>
  </si>
  <si>
    <t>小計</t>
    <rPh sb="0" eb="2">
      <t>ショウケイ</t>
    </rPh>
    <phoneticPr fontId="2"/>
  </si>
  <si>
    <t>中計</t>
    <rPh sb="0" eb="1">
      <t>チュウ</t>
    </rPh>
    <rPh sb="1" eb="2">
      <t>ケイ</t>
    </rPh>
    <phoneticPr fontId="2"/>
  </si>
  <si>
    <t>中計</t>
    <rPh sb="0" eb="2">
      <t>チュウケイ</t>
    </rPh>
    <phoneticPr fontId="2"/>
  </si>
  <si>
    <t>一般卓球</t>
    <rPh sb="0" eb="2">
      <t>イッパン</t>
    </rPh>
    <rPh sb="2" eb="4">
      <t>タッキュウ</t>
    </rPh>
    <phoneticPr fontId="2"/>
  </si>
  <si>
    <t>サウンドテーブル
テニス(STT)</t>
    <phoneticPr fontId="2"/>
  </si>
  <si>
    <t>肢</t>
    <rPh sb="0" eb="1">
      <t>アシ</t>
    </rPh>
    <phoneticPr fontId="2"/>
  </si>
  <si>
    <t>視</t>
    <rPh sb="0" eb="1">
      <t>シ</t>
    </rPh>
    <phoneticPr fontId="2"/>
  </si>
  <si>
    <t>聴</t>
    <rPh sb="0" eb="1">
      <t>チョウ</t>
    </rPh>
    <phoneticPr fontId="2"/>
  </si>
  <si>
    <t>知</t>
    <rPh sb="0" eb="1">
      <t>チ</t>
    </rPh>
    <phoneticPr fontId="2"/>
  </si>
  <si>
    <t>障害
種別</t>
    <rPh sb="0" eb="2">
      <t>ショウガイ</t>
    </rPh>
    <rPh sb="3" eb="5">
      <t>シュベツ</t>
    </rPh>
    <phoneticPr fontId="2"/>
  </si>
  <si>
    <t>様式２</t>
    <rPh sb="0" eb="2">
      <t>ヨウシキ</t>
    </rPh>
    <phoneticPr fontId="2"/>
  </si>
  <si>
    <t>FAX</t>
    <phoneticPr fontId="2"/>
  </si>
  <si>
    <t>申込責任者</t>
    <rPh sb="0" eb="2">
      <t>モウシコミ</t>
    </rPh>
    <rPh sb="2" eb="5">
      <t>セキニンシャ</t>
    </rPh>
    <phoneticPr fontId="2"/>
  </si>
  <si>
    <t>所　　　属</t>
    <rPh sb="0" eb="1">
      <t>ショ</t>
    </rPh>
    <rPh sb="4" eb="5">
      <t>ゾク</t>
    </rPh>
    <phoneticPr fontId="2"/>
  </si>
  <si>
    <t>E-Mail</t>
    <phoneticPr fontId="2"/>
  </si>
  <si>
    <t>は、プルダウンより選択して入力してください。</t>
    <rPh sb="9" eb="11">
      <t>センタク</t>
    </rPh>
    <rPh sb="13" eb="15">
      <t>ニュウリョク</t>
    </rPh>
    <phoneticPr fontId="2"/>
  </si>
  <si>
    <t>は、直接入力してください。</t>
    <rPh sb="2" eb="4">
      <t>チョクセツ</t>
    </rPh>
    <rPh sb="4" eb="6">
      <t>ニュウリョク</t>
    </rPh>
    <phoneticPr fontId="2"/>
  </si>
  <si>
    <t>プルダウン内に必要な項目がない場合は、直接入力してください。</t>
    <rPh sb="5" eb="6">
      <t>ナイ</t>
    </rPh>
    <rPh sb="7" eb="9">
      <t>ヒツヨウ</t>
    </rPh>
    <rPh sb="10" eb="12">
      <t>コウモク</t>
    </rPh>
    <rPh sb="15" eb="17">
      <t>バアイ</t>
    </rPh>
    <rPh sb="19" eb="21">
      <t>チョクセツ</t>
    </rPh>
    <rPh sb="21" eb="23">
      <t>ニュウリョク</t>
    </rPh>
    <phoneticPr fontId="2"/>
  </si>
  <si>
    <t>①所属</t>
    <rPh sb="1" eb="3">
      <t>ショゾク</t>
    </rPh>
    <phoneticPr fontId="2"/>
  </si>
  <si>
    <t>③性別</t>
    <rPh sb="1" eb="3">
      <t>セイベツ</t>
    </rPh>
    <phoneticPr fontId="2"/>
  </si>
  <si>
    <t>選択してください。</t>
    <rPh sb="0" eb="2">
      <t>センタク</t>
    </rPh>
    <phoneticPr fontId="2"/>
  </si>
  <si>
    <t>⑤障害区分</t>
    <rPh sb="1" eb="3">
      <t>ショウガイ</t>
    </rPh>
    <rPh sb="3" eb="5">
      <t>クブン</t>
    </rPh>
    <phoneticPr fontId="2"/>
  </si>
  <si>
    <t>⑥年齢区分</t>
    <rPh sb="1" eb="3">
      <t>ネンレイ</t>
    </rPh>
    <rPh sb="3" eb="5">
      <t>クブン</t>
    </rPh>
    <phoneticPr fontId="2"/>
  </si>
  <si>
    <t>⑦所属</t>
    <rPh sb="1" eb="3">
      <t>ショゾク</t>
    </rPh>
    <phoneticPr fontId="2"/>
  </si>
  <si>
    <t>⑧種目</t>
    <rPh sb="1" eb="3">
      <t>シュモク</t>
    </rPh>
    <phoneticPr fontId="2"/>
  </si>
  <si>
    <t>⑤障害区分に対応した種目が自動で入ります。</t>
    <rPh sb="1" eb="3">
      <t>ショウガイ</t>
    </rPh>
    <rPh sb="3" eb="5">
      <t>クブン</t>
    </rPh>
    <rPh sb="6" eb="8">
      <t>タイオウ</t>
    </rPh>
    <rPh sb="10" eb="12">
      <t>シュモク</t>
    </rPh>
    <rPh sb="13" eb="15">
      <t>ジドウ</t>
    </rPh>
    <rPh sb="16" eb="17">
      <t>ハイ</t>
    </rPh>
    <phoneticPr fontId="2"/>
  </si>
  <si>
    <t>様式１</t>
    <rPh sb="0" eb="2">
      <t>ヨウシキ</t>
    </rPh>
    <phoneticPr fontId="2"/>
  </si>
  <si>
    <t>様式１　参加申込用紙記入方法</t>
    <rPh sb="0" eb="2">
      <t>ヨウシキ</t>
    </rPh>
    <rPh sb="4" eb="6">
      <t>サンカ</t>
    </rPh>
    <rPh sb="6" eb="7">
      <t>モウ</t>
    </rPh>
    <rPh sb="7" eb="8">
      <t>コミ</t>
    </rPh>
    <rPh sb="8" eb="10">
      <t>ヨウシ</t>
    </rPh>
    <rPh sb="10" eb="12">
      <t>キニュウ</t>
    </rPh>
    <rPh sb="12" eb="14">
      <t>ホウホウ</t>
    </rPh>
    <phoneticPr fontId="2"/>
  </si>
  <si>
    <t>朝日町</t>
    <rPh sb="0" eb="3">
      <t>アサヒマチ</t>
    </rPh>
    <phoneticPr fontId="2"/>
  </si>
  <si>
    <t>高志こまどり分教室</t>
    <rPh sb="0" eb="2">
      <t>コシ</t>
    </rPh>
    <rPh sb="6" eb="7">
      <t>ブン</t>
    </rPh>
    <rPh sb="7" eb="9">
      <t>キョウシツ</t>
    </rPh>
    <phoneticPr fontId="2"/>
  </si>
  <si>
    <t>富大附属特別支援学校</t>
    <rPh sb="0" eb="2">
      <t>トミダイ</t>
    </rPh>
    <rPh sb="2" eb="4">
      <t>フゾク</t>
    </rPh>
    <rPh sb="4" eb="6">
      <t>トクベツ</t>
    </rPh>
    <rPh sb="6" eb="8">
      <t>シエン</t>
    </rPh>
    <rPh sb="8" eb="10">
      <t>ガッコウ</t>
    </rPh>
    <phoneticPr fontId="2"/>
  </si>
  <si>
    <t>こまどり支援学校</t>
    <rPh sb="4" eb="6">
      <t>シエン</t>
    </rPh>
    <rPh sb="6" eb="8">
      <t>ガッコウ</t>
    </rPh>
    <phoneticPr fontId="2"/>
  </si>
  <si>
    <t>工房あおの丘</t>
  </si>
  <si>
    <t>くろべ工房</t>
  </si>
  <si>
    <t>つつじ苑</t>
  </si>
  <si>
    <t>わくわくファームきらり</t>
  </si>
  <si>
    <t>雷鳥苑</t>
  </si>
  <si>
    <t>高志ライフケアホーム</t>
  </si>
  <si>
    <t>高志ワークホーム</t>
  </si>
  <si>
    <t>けやき苑</t>
    <phoneticPr fontId="2"/>
  </si>
  <si>
    <t>ひまわりの郷</t>
  </si>
  <si>
    <t>野積園</t>
  </si>
  <si>
    <t>自立サポートJam</t>
  </si>
  <si>
    <t>志貴野ホーム</t>
  </si>
  <si>
    <t>砺波学園</t>
    <rPh sb="0" eb="2">
      <t>トナミ</t>
    </rPh>
    <rPh sb="2" eb="4">
      <t>ガクエン</t>
    </rPh>
    <phoneticPr fontId="17"/>
  </si>
  <si>
    <t>花椿</t>
    <phoneticPr fontId="2"/>
  </si>
  <si>
    <t>有</t>
    <rPh sb="0" eb="1">
      <t>アリ</t>
    </rPh>
    <phoneticPr fontId="2"/>
  </si>
  <si>
    <t>障害区分№</t>
    <rPh sb="0" eb="2">
      <t>ショウガイ</t>
    </rPh>
    <rPh sb="2" eb="4">
      <t>クブン</t>
    </rPh>
    <phoneticPr fontId="2"/>
  </si>
  <si>
    <t>手帳</t>
    <rPh sb="0" eb="2">
      <t>テチョウ</t>
    </rPh>
    <phoneticPr fontId="2"/>
  </si>
  <si>
    <t>年齢区分</t>
    <rPh sb="0" eb="2">
      <t>ネンレイ</t>
    </rPh>
    <rPh sb="2" eb="4">
      <t>クブン</t>
    </rPh>
    <phoneticPr fontId="2"/>
  </si>
  <si>
    <t>年齢区分</t>
    <rPh sb="0" eb="2">
      <t>ネンレイ</t>
    </rPh>
    <rPh sb="2" eb="4">
      <t>クブン</t>
    </rPh>
    <phoneticPr fontId="2"/>
  </si>
  <si>
    <t>④年齢</t>
    <rPh sb="1" eb="3">
      <t>ネンレイ</t>
    </rPh>
    <phoneticPr fontId="2"/>
  </si>
  <si>
    <t>⑩障害名</t>
    <rPh sb="1" eb="3">
      <t>ショウガイ</t>
    </rPh>
    <rPh sb="3" eb="4">
      <t>メイ</t>
    </rPh>
    <phoneticPr fontId="2"/>
  </si>
  <si>
    <t>姓と名の間を全角１字分空けてください。</t>
    <rPh sb="0" eb="1">
      <t>セイ</t>
    </rPh>
    <rPh sb="2" eb="3">
      <t>ナ</t>
    </rPh>
    <rPh sb="4" eb="5">
      <t>アイダ</t>
    </rPh>
    <rPh sb="6" eb="8">
      <t>ゼンカク</t>
    </rPh>
    <rPh sb="9" eb="10">
      <t>ジ</t>
    </rPh>
    <rPh sb="10" eb="11">
      <t>ブン</t>
    </rPh>
    <rPh sb="11" eb="12">
      <t>ソラ</t>
    </rPh>
    <phoneticPr fontId="2"/>
  </si>
  <si>
    <t>華のれん</t>
    <phoneticPr fontId="17"/>
  </si>
  <si>
    <t>にいかわ苑</t>
    <phoneticPr fontId="17"/>
  </si>
  <si>
    <t>あいもと里山</t>
    <phoneticPr fontId="2"/>
  </si>
  <si>
    <t>新川会</t>
    <phoneticPr fontId="2"/>
  </si>
  <si>
    <t>愛和報恩会</t>
    <rPh sb="0" eb="2">
      <t>アイワ</t>
    </rPh>
    <rPh sb="2" eb="5">
      <t>ホウオンカイ</t>
    </rPh>
    <phoneticPr fontId="2"/>
  </si>
  <si>
    <t>セーナー苑</t>
    <phoneticPr fontId="2"/>
  </si>
  <si>
    <t>新生苑</t>
    <phoneticPr fontId="2"/>
  </si>
  <si>
    <t>渓明園</t>
    <phoneticPr fontId="2"/>
  </si>
  <si>
    <t>マーシ園</t>
    <phoneticPr fontId="2"/>
  </si>
  <si>
    <t>肢</t>
    <rPh sb="0" eb="1">
      <t>シ</t>
    </rPh>
    <phoneticPr fontId="2"/>
  </si>
  <si>
    <t>視</t>
    <rPh sb="0" eb="1">
      <t>シ</t>
    </rPh>
    <phoneticPr fontId="2"/>
  </si>
  <si>
    <t>聴</t>
    <rPh sb="0" eb="1">
      <t>チョウ</t>
    </rPh>
    <phoneticPr fontId="2"/>
  </si>
  <si>
    <t>知</t>
    <rPh sb="0" eb="1">
      <t>チ</t>
    </rPh>
    <phoneticPr fontId="2"/>
  </si>
  <si>
    <t>精</t>
    <rPh sb="0" eb="1">
      <t>セイ</t>
    </rPh>
    <phoneticPr fontId="2"/>
  </si>
  <si>
    <t>精</t>
    <rPh sb="0" eb="1">
      <t>セイ</t>
    </rPh>
    <phoneticPr fontId="2"/>
  </si>
  <si>
    <t>精神障害者</t>
    <rPh sb="0" eb="2">
      <t>セイシン</t>
    </rPh>
    <rPh sb="2" eb="5">
      <t>ショウガイシャ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</si>
  <si>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</si>
  <si>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</si>
  <si>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</si>
  <si>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精神障害者</t>
    <rPh sb="0" eb="2">
      <t>セイシン</t>
    </rPh>
    <rPh sb="2" eb="5">
      <t>ショウガイシャ</t>
    </rPh>
    <phoneticPr fontId="2"/>
  </si>
  <si>
    <t>　区分なし</t>
    <rPh sb="1" eb="3">
      <t>クブン</t>
    </rPh>
    <phoneticPr fontId="2"/>
  </si>
  <si>
    <t>⑨手帳有無
　 障害の種別・程度</t>
    <rPh sb="1" eb="3">
      <t>テチョウ</t>
    </rPh>
    <rPh sb="3" eb="5">
      <t>ウム</t>
    </rPh>
    <rPh sb="8" eb="10">
      <t>ショウガイ</t>
    </rPh>
    <rPh sb="11" eb="13">
      <t>シュベツ</t>
    </rPh>
    <rPh sb="14" eb="16">
      <t>テイド</t>
    </rPh>
    <phoneticPr fontId="2"/>
  </si>
  <si>
    <t>⑪全国大会出場希望</t>
    <rPh sb="1" eb="3">
      <t>ゼンコク</t>
    </rPh>
    <rPh sb="3" eb="5">
      <t>タイカイ</t>
    </rPh>
    <rPh sb="5" eb="7">
      <t>シュツジョウ</t>
    </rPh>
    <rPh sb="7" eb="9">
      <t>キボウ</t>
    </rPh>
    <phoneticPr fontId="2"/>
  </si>
  <si>
    <t>②氏名・フリガナ</t>
    <rPh sb="1" eb="3">
      <t>シメイ</t>
    </rPh>
    <phoneticPr fontId="2"/>
  </si>
  <si>
    <t>様式２総括表は様式１で入力されたデータを基に自動で作成します。表示された内容をご確認ください。</t>
    <rPh sb="0" eb="2">
      <t>ヨウシキ</t>
    </rPh>
    <rPh sb="3" eb="6">
      <t>ソウカツヒョウ</t>
    </rPh>
    <rPh sb="7" eb="9">
      <t>ヨウシキ</t>
    </rPh>
    <rPh sb="11" eb="13">
      <t>ニュウリョク</t>
    </rPh>
    <rPh sb="20" eb="21">
      <t>モト</t>
    </rPh>
    <rPh sb="22" eb="24">
      <t>ジドウ</t>
    </rPh>
    <rPh sb="25" eb="27">
      <t>サクセイ</t>
    </rPh>
    <rPh sb="31" eb="33">
      <t>ヒョウジ</t>
    </rPh>
    <rPh sb="36" eb="38">
      <t>ナイヨウ</t>
    </rPh>
    <rPh sb="40" eb="42">
      <t>カクニン</t>
    </rPh>
    <phoneticPr fontId="2"/>
  </si>
  <si>
    <t>富山県代表として選考された場合、全国大会に出場を希望される方は「○」を選択してください。</t>
    <rPh sb="0" eb="3">
      <t>トヤマケン</t>
    </rPh>
    <rPh sb="3" eb="5">
      <t>ダイヒョウ</t>
    </rPh>
    <rPh sb="8" eb="10">
      <t>センコウ</t>
    </rPh>
    <rPh sb="13" eb="15">
      <t>バアイ</t>
    </rPh>
    <rPh sb="16" eb="18">
      <t>ゼンコク</t>
    </rPh>
    <rPh sb="18" eb="20">
      <t>タイカイ</t>
    </rPh>
    <rPh sb="21" eb="23">
      <t>シュツジョウ</t>
    </rPh>
    <rPh sb="24" eb="26">
      <t>キボウ</t>
    </rPh>
    <rPh sb="29" eb="30">
      <t>カタ</t>
    </rPh>
    <rPh sb="35" eb="37">
      <t>センタク</t>
    </rPh>
    <phoneticPr fontId="2"/>
  </si>
  <si>
    <t>　</t>
  </si>
  <si>
    <t>手帳に記載されているものをそのまま記入してください。</t>
    <phoneticPr fontId="2"/>
  </si>
  <si>
    <t>精神障害</t>
    <rPh sb="0" eb="2">
      <t>セイシン</t>
    </rPh>
    <rPh sb="2" eb="4">
      <t>ショウガイ</t>
    </rPh>
    <phoneticPr fontId="2"/>
  </si>
  <si>
    <t>１部</t>
    <rPh sb="0" eb="2">
      <t>イチブ</t>
    </rPh>
    <phoneticPr fontId="17"/>
  </si>
  <si>
    <t>２部</t>
    <rPh sb="0" eb="2">
      <t>ニブ</t>
    </rPh>
    <phoneticPr fontId="17"/>
  </si>
  <si>
    <t>視覚障害　※２</t>
    <rPh sb="0" eb="4">
      <t>シカ</t>
    </rPh>
    <phoneticPr fontId="17"/>
  </si>
  <si>
    <r>
      <t>アイマスク</t>
    </r>
    <r>
      <rPr>
        <sz val="11"/>
        <rFont val="ＭＳ Ｐゴシック"/>
        <family val="3"/>
        <charset val="128"/>
      </rPr>
      <t>または アイシェードあり　※３</t>
    </r>
    <phoneticPr fontId="17"/>
  </si>
  <si>
    <r>
      <t>アイマスク</t>
    </r>
    <r>
      <rPr>
        <sz val="11"/>
        <rFont val="ＭＳ Ｐゴシック"/>
        <family val="3"/>
        <charset val="128"/>
      </rPr>
      <t>または アイシェードなし</t>
    </r>
    <phoneticPr fontId="17"/>
  </si>
  <si>
    <t>聴覚・平衡機能障害、音声・言語機能障害、そしゃく機能障害</t>
    <rPh sb="0" eb="2">
      <t>チョウカク</t>
    </rPh>
    <rPh sb="3" eb="5">
      <t>ヘイコウ</t>
    </rPh>
    <rPh sb="5" eb="7">
      <t>キノウ</t>
    </rPh>
    <rPh sb="7" eb="9">
      <t>ショウガイ</t>
    </rPh>
    <rPh sb="10" eb="12">
      <t>オンセイ</t>
    </rPh>
    <rPh sb="13" eb="15">
      <t>ゲンゴ</t>
    </rPh>
    <rPh sb="15" eb="17">
      <t>キノウ</t>
    </rPh>
    <rPh sb="17" eb="19">
      <t>ショウガイ</t>
    </rPh>
    <rPh sb="24" eb="26">
      <t>キノウ</t>
    </rPh>
    <rPh sb="26" eb="28">
      <t>ショウガイ</t>
    </rPh>
    <phoneticPr fontId="17"/>
  </si>
  <si>
    <t>聴覚障害</t>
    <rPh sb="0" eb="4">
      <t>チョ</t>
    </rPh>
    <phoneticPr fontId="17"/>
  </si>
  <si>
    <t>知的障害</t>
    <rPh sb="0" eb="4">
      <t>チテ</t>
    </rPh>
    <phoneticPr fontId="17"/>
  </si>
  <si>
    <t>知的障害</t>
    <rPh sb="0" eb="4">
      <t>ニハチ</t>
    </rPh>
    <phoneticPr fontId="17"/>
  </si>
  <si>
    <t>少年</t>
    <rPh sb="0" eb="2">
      <t>ショウネン</t>
    </rPh>
    <phoneticPr fontId="17"/>
  </si>
  <si>
    <t>青年</t>
    <rPh sb="0" eb="2">
      <t>セイネン</t>
    </rPh>
    <phoneticPr fontId="17"/>
  </si>
  <si>
    <t>壮年</t>
    <rPh sb="0" eb="2">
      <t>ソウネン</t>
    </rPh>
    <phoneticPr fontId="17"/>
  </si>
  <si>
    <t>精神障害　</t>
    <rPh sb="0" eb="4">
      <t>セイシンショウガイ</t>
    </rPh>
    <phoneticPr fontId="17"/>
  </si>
  <si>
    <t>精神障害</t>
    <rPh sb="0" eb="4">
      <t>セイシンショウガイ</t>
    </rPh>
    <phoneticPr fontId="17"/>
  </si>
  <si>
    <t>　〇年齢は令和5年４月１日予定年齢</t>
    <rPh sb="2" eb="4">
      <t>ネンレイ</t>
    </rPh>
    <rPh sb="5" eb="7">
      <t>レイワ</t>
    </rPh>
    <rPh sb="8" eb="9">
      <t>ネン</t>
    </rPh>
    <rPh sb="10" eb="11">
      <t>ガツ</t>
    </rPh>
    <rPh sb="12" eb="13">
      <t>ヒ</t>
    </rPh>
    <rPh sb="13" eb="15">
      <t>ヨテイ</t>
    </rPh>
    <rPh sb="15" eb="17">
      <t>ネンレイ</t>
    </rPh>
    <phoneticPr fontId="17"/>
  </si>
  <si>
    <t>※１　「第８頸髄まで残存」には、「第６頸髄まで残存」および「第７頸髄まで残存」は出場できるものとする。</t>
    <phoneticPr fontId="17"/>
  </si>
  <si>
    <t>※２　視力・視野の程度に関わらず、アイマスクまたは、アイシェードの有無で出場競技を分ける。</t>
    <phoneticPr fontId="17"/>
  </si>
  <si>
    <t>※３　障害区分１５は、各自で用意したアイマスクまたはアイシェードを装着する。</t>
    <rPh sb="3" eb="5">
      <t>ショウガイ</t>
    </rPh>
    <rPh sb="5" eb="7">
      <t>クブン</t>
    </rPh>
    <rPh sb="11" eb="13">
      <t>カクジ</t>
    </rPh>
    <rPh sb="14" eb="16">
      <t>ヨウイ</t>
    </rPh>
    <rPh sb="33" eb="35">
      <t>ソウチャク</t>
    </rPh>
    <phoneticPr fontId="17"/>
  </si>
  <si>
    <r>
      <t>アイマスクまたはアイシェードあり・・・</t>
    </r>
    <r>
      <rPr>
        <b/>
        <sz val="10"/>
        <color theme="1"/>
        <rFont val="ＭＳ Ｐ明朝"/>
        <family val="1"/>
        <charset val="128"/>
      </rPr>
      <t>サウンドテーブルテニス</t>
    </r>
    <phoneticPr fontId="2"/>
  </si>
  <si>
    <r>
      <t>アイマスクまたはアイシェードなし・・・</t>
    </r>
    <r>
      <rPr>
        <b/>
        <sz val="10"/>
        <color theme="1"/>
        <rFont val="ＭＳ Ｐ明朝"/>
        <family val="1"/>
        <charset val="128"/>
      </rPr>
      <t>一般卓球</t>
    </r>
    <rPh sb="19" eb="21">
      <t>イッパン</t>
    </rPh>
    <rPh sb="21" eb="23">
      <t>タッキュウ</t>
    </rPh>
    <phoneticPr fontId="2"/>
  </si>
  <si>
    <t>身体障害者…身体障害者手帳　　「有」「無」・「○種○級」
知的障害者…療育手帳　　「有」「無」・「A」「B」
精神障害者…精神障害者保健福祉手帳　　「有」「無」・「○級」　　　　　　　　　をそれぞれ選択してください。</t>
    <rPh sb="16" eb="17">
      <t>アリ</t>
    </rPh>
    <rPh sb="19" eb="20">
      <t>ム</t>
    </rPh>
    <rPh sb="35" eb="37">
      <t>チテキ</t>
    </rPh>
    <rPh sb="42" eb="44">
      <t>リョウイク</t>
    </rPh>
    <rPh sb="44" eb="46">
      <t>テチョウ</t>
    </rPh>
    <rPh sb="61" eb="63">
      <t>セイシン</t>
    </rPh>
    <rPh sb="63" eb="66">
      <t>ショウガイシャ</t>
    </rPh>
    <rPh sb="74" eb="76">
      <t>セイシン</t>
    </rPh>
    <rPh sb="82" eb="84">
      <t>フクシ</t>
    </rPh>
    <rPh sb="99" eb="101">
      <t>センタクセンタク</t>
    </rPh>
    <phoneticPr fontId="2"/>
  </si>
  <si>
    <t>ゆりの木の里</t>
    <rPh sb="3" eb="4">
      <t>キ</t>
    </rPh>
    <rPh sb="5" eb="6">
      <t>サト</t>
    </rPh>
    <phoneticPr fontId="2"/>
  </si>
  <si>
    <t>⑫備考</t>
    <rPh sb="1" eb="3">
      <t>ビコウ</t>
    </rPh>
    <phoneticPr fontId="2"/>
  </si>
  <si>
    <t>事務局に知らせたい事項がありましたらご記入ください。</t>
    <rPh sb="0" eb="3">
      <t>ジムキョク</t>
    </rPh>
    <rPh sb="4" eb="5">
      <t>シ</t>
    </rPh>
    <rPh sb="9" eb="11">
      <t>ジコウ</t>
    </rPh>
    <rPh sb="19" eb="21">
      <t>キニュウ</t>
    </rPh>
    <phoneticPr fontId="2"/>
  </si>
  <si>
    <t>表左下の「富山県障害者スポーツ大会(卓球競技会）障害区分表」を参考にして、該当番号を選んでください。</t>
    <rPh sb="0" eb="1">
      <t>ヒョウ</t>
    </rPh>
    <rPh sb="1" eb="2">
      <t>ヒダリ</t>
    </rPh>
    <rPh sb="2" eb="3">
      <t>シタ</t>
    </rPh>
    <rPh sb="24" eb="26">
      <t>ショウガイ</t>
    </rPh>
    <rPh sb="26" eb="28">
      <t>クブン</t>
    </rPh>
    <rPh sb="28" eb="29">
      <t>ヒョウ</t>
    </rPh>
    <rPh sb="31" eb="33">
      <t>サンコウ</t>
    </rPh>
    <rPh sb="37" eb="39">
      <t>ガイトウ</t>
    </rPh>
    <rPh sb="39" eb="41">
      <t>バンゴウ</t>
    </rPh>
    <rPh sb="42" eb="43">
      <t>エラ</t>
    </rPh>
    <phoneticPr fontId="2"/>
  </si>
  <si>
    <t>表左上の「年齢区分表」を参考にして、該当項目を選んでください。（身体障害者、知的障害者、精神障害者ごとに区分が異なります。）</t>
    <rPh sb="0" eb="1">
      <t>ヒョウ</t>
    </rPh>
    <rPh sb="1" eb="2">
      <t>ヒダリ</t>
    </rPh>
    <rPh sb="2" eb="3">
      <t>ウエ</t>
    </rPh>
    <rPh sb="5" eb="7">
      <t>ネンレイ</t>
    </rPh>
    <rPh sb="7" eb="9">
      <t>クブン</t>
    </rPh>
    <rPh sb="9" eb="10">
      <t>ヒョウ</t>
    </rPh>
    <rPh sb="12" eb="14">
      <t>サンコウ</t>
    </rPh>
    <rPh sb="18" eb="20">
      <t>ガイトウ</t>
    </rPh>
    <rPh sb="20" eb="22">
      <t>コウモク</t>
    </rPh>
    <rPh sb="23" eb="24">
      <t>エラ</t>
    </rPh>
    <rPh sb="32" eb="34">
      <t>シンタイ</t>
    </rPh>
    <rPh sb="34" eb="37">
      <t>ショウガイシャ</t>
    </rPh>
    <rPh sb="38" eb="40">
      <t>チテキ</t>
    </rPh>
    <rPh sb="40" eb="43">
      <t>ショウガイシャ</t>
    </rPh>
    <rPh sb="44" eb="46">
      <t>セイシン</t>
    </rPh>
    <rPh sb="46" eb="49">
      <t>ショウガイシャ</t>
    </rPh>
    <rPh sb="52" eb="54">
      <t>クブン</t>
    </rPh>
    <rPh sb="55" eb="56">
      <t>コト</t>
    </rPh>
    <phoneticPr fontId="2"/>
  </si>
  <si>
    <t>②氏名を入力すると、①で記入した「所属」が自動で入ります。変更の必要があるときは、プルダウンから選択、または、記入してください。</t>
    <rPh sb="1" eb="3">
      <t>シメイ</t>
    </rPh>
    <rPh sb="4" eb="6">
      <t>ニュウリョク</t>
    </rPh>
    <rPh sb="12" eb="14">
      <t>キニュウ</t>
    </rPh>
    <rPh sb="17" eb="19">
      <t>ショゾク</t>
    </rPh>
    <rPh sb="21" eb="23">
      <t>ジドウ</t>
    </rPh>
    <rPh sb="24" eb="25">
      <t>ハイ</t>
    </rPh>
    <rPh sb="29" eb="31">
      <t>ヘンコウ</t>
    </rPh>
    <rPh sb="32" eb="34">
      <t>ヒツヨウ</t>
    </rPh>
    <rPh sb="48" eb="50">
      <t>センタク</t>
    </rPh>
    <rPh sb="55" eb="57">
      <t>キニュウ</t>
    </rPh>
    <phoneticPr fontId="2"/>
  </si>
  <si>
    <t>選択してください。市町村、学校、施設（東部～西部）の順で並んでいます。所属名がない場合はご記入ください。
（「○○法人」「富山県立」等、正式名称で入れた場合、文字数が多くなり、表示される文字サイズが小さくなる場合があります。）</t>
    <rPh sb="0" eb="2">
      <t>センタク</t>
    </rPh>
    <rPh sb="9" eb="12">
      <t>シチョウソン</t>
    </rPh>
    <rPh sb="13" eb="15">
      <t>ガッコウ</t>
    </rPh>
    <rPh sb="16" eb="18">
      <t>シセツ</t>
    </rPh>
    <rPh sb="19" eb="21">
      <t>トウブ</t>
    </rPh>
    <rPh sb="22" eb="24">
      <t>セイブ</t>
    </rPh>
    <rPh sb="26" eb="27">
      <t>ジュン</t>
    </rPh>
    <rPh sb="28" eb="29">
      <t>ナラ</t>
    </rPh>
    <rPh sb="35" eb="38">
      <t>ショゾクメイ</t>
    </rPh>
    <rPh sb="41" eb="43">
      <t>バアイ</t>
    </rPh>
    <rPh sb="45" eb="47">
      <t>キニュウ</t>
    </rPh>
    <rPh sb="57" eb="59">
      <t>ホウジン</t>
    </rPh>
    <rPh sb="61" eb="65">
      <t>トヤマケンリツ</t>
    </rPh>
    <rPh sb="66" eb="67">
      <t>ナド</t>
    </rPh>
    <rPh sb="68" eb="72">
      <t>セイシキメイショウ</t>
    </rPh>
    <rPh sb="73" eb="74">
      <t>イ</t>
    </rPh>
    <rPh sb="76" eb="78">
      <t>バアイ</t>
    </rPh>
    <rPh sb="79" eb="82">
      <t>モジスウ</t>
    </rPh>
    <rPh sb="83" eb="84">
      <t>オオ</t>
    </rPh>
    <rPh sb="88" eb="90">
      <t>ヒョウジ</t>
    </rPh>
    <rPh sb="93" eb="95">
      <t>モジ</t>
    </rPh>
    <rPh sb="99" eb="100">
      <t>チイ</t>
    </rPh>
    <rPh sb="104" eb="106">
      <t>バアイ</t>
    </rPh>
    <phoneticPr fontId="2"/>
  </si>
  <si>
    <t>第２４回富山県障害者スポーツ大会（卓球競技会）参加申込用紙</t>
    <rPh sb="0" eb="1">
      <t>ダイ</t>
    </rPh>
    <rPh sb="3" eb="4">
      <t>カイ</t>
    </rPh>
    <rPh sb="4" eb="7">
      <t>トヤマケン</t>
    </rPh>
    <rPh sb="7" eb="10">
      <t>ショウガイシャ</t>
    </rPh>
    <rPh sb="14" eb="16">
      <t>タイカイ</t>
    </rPh>
    <rPh sb="17" eb="19">
      <t>タッキュウ</t>
    </rPh>
    <rPh sb="19" eb="22">
      <t>キョウギカイ</t>
    </rPh>
    <rPh sb="23" eb="25">
      <t>サンカ</t>
    </rPh>
    <rPh sb="25" eb="26">
      <t>モウ</t>
    </rPh>
    <rPh sb="26" eb="27">
      <t>コ</t>
    </rPh>
    <rPh sb="27" eb="29">
      <t>ヨウシ</t>
    </rPh>
    <phoneticPr fontId="2"/>
  </si>
  <si>
    <r>
      <t>令和７年４月１日</t>
    </r>
    <r>
      <rPr>
        <sz val="10"/>
        <rFont val="ＭＳ Ｐゴシック"/>
        <family val="3"/>
        <charset val="128"/>
        <scheme val="minor"/>
      </rPr>
      <t>の予定年齢を記入してください。</t>
    </r>
    <rPh sb="0" eb="2">
      <t>レイワ</t>
    </rPh>
    <rPh sb="3" eb="4">
      <t>ネン</t>
    </rPh>
    <rPh sb="5" eb="6">
      <t>ツキ</t>
    </rPh>
    <rPh sb="7" eb="8">
      <t>ニチ</t>
    </rPh>
    <rPh sb="9" eb="11">
      <t>ヨテイ</t>
    </rPh>
    <rPh sb="11" eb="13">
      <t>ネンレイ</t>
    </rPh>
    <rPh sb="14" eb="16">
      <t>キニュウ</t>
    </rPh>
    <phoneticPr fontId="2"/>
  </si>
  <si>
    <t>　</t>
    <phoneticPr fontId="2"/>
  </si>
  <si>
    <t>※年齢は令和７年４月１日予定年齢</t>
    <rPh sb="1" eb="3">
      <t>ネンレイ</t>
    </rPh>
    <rPh sb="4" eb="6">
      <t>レイワ</t>
    </rPh>
    <rPh sb="7" eb="8">
      <t>ネン</t>
    </rPh>
    <rPh sb="9" eb="10">
      <t>ツキ</t>
    </rPh>
    <rPh sb="11" eb="12">
      <t>ニチ</t>
    </rPh>
    <rPh sb="12" eb="14">
      <t>ヨテイ</t>
    </rPh>
    <rPh sb="14" eb="16">
      <t>ネンレイ</t>
    </rPh>
    <phoneticPr fontId="2"/>
  </si>
  <si>
    <t>第２４回富山県障害者スポーツ大会（卓球競技会）参加申込総括表</t>
    <rPh sb="0" eb="1">
      <t>ダイ</t>
    </rPh>
    <rPh sb="3" eb="4">
      <t>カイ</t>
    </rPh>
    <rPh sb="4" eb="16">
      <t>ト</t>
    </rPh>
    <rPh sb="17" eb="19">
      <t>タッキュウ</t>
    </rPh>
    <rPh sb="19" eb="22">
      <t>キョウギカイ</t>
    </rPh>
    <rPh sb="23" eb="25">
      <t>サンカ</t>
    </rPh>
    <rPh sb="25" eb="27">
      <t>モウシコ</t>
    </rPh>
    <rPh sb="27" eb="29">
      <t>ソウカツ</t>
    </rPh>
    <rPh sb="29" eb="30">
      <t>ヒョウ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</si>
</sst>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9.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4" tint="-0.249977111117893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65"/>
        <bgColor indexed="38"/>
      </patternFill>
    </fill>
    <fill>
      <patternFill patternType="solid">
        <fgColor indexed="65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double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 style="double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34" fillId="0" borderId="0" applyNumberForma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3" borderId="31" xfId="0" applyFont="1" applyFill="1" applyBorder="1" applyAlignment="1" applyProtection="1">
      <alignment horizontal="left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3" borderId="32" xfId="0" applyFont="1" applyFill="1" applyBorder="1" applyAlignment="1" applyProtection="1">
      <alignment horizontal="left" vertical="center" shrinkToFit="1"/>
      <protection locked="0"/>
    </xf>
    <xf numFmtId="0" fontId="5" fillId="3" borderId="35" xfId="0" applyFont="1" applyFill="1" applyBorder="1" applyAlignment="1" applyProtection="1">
      <alignment horizontal="left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3" borderId="36" xfId="0" applyFont="1" applyFill="1" applyBorder="1" applyAlignment="1" applyProtection="1">
      <alignment horizontal="left" vertical="center" shrinkToFit="1"/>
      <protection locked="0"/>
    </xf>
    <xf numFmtId="0" fontId="12" fillId="0" borderId="3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4" xfId="0" applyBorder="1">
      <alignment vertical="center"/>
    </xf>
    <xf numFmtId="0" fontId="0" fillId="0" borderId="8" xfId="0" applyBorder="1">
      <alignment vertical="center"/>
    </xf>
    <xf numFmtId="0" fontId="13" fillId="0" borderId="50" xfId="0" applyFont="1" applyBorder="1" applyAlignment="1">
      <alignment horizontal="left" wrapText="1"/>
    </xf>
    <xf numFmtId="0" fontId="14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>
      <alignment horizontal="center" vertical="center" shrinkToFit="1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0" fontId="22" fillId="0" borderId="97" xfId="2" applyFont="1" applyBorder="1" applyAlignment="1">
      <alignment horizontal="left" vertical="center" shrinkToFit="1"/>
    </xf>
    <xf numFmtId="0" fontId="1" fillId="0" borderId="98" xfId="0" applyFont="1" applyBorder="1" applyAlignment="1">
      <alignment horizontal="center" vertical="center" shrinkToFit="1"/>
    </xf>
    <xf numFmtId="0" fontId="19" fillId="0" borderId="97" xfId="2" applyFont="1" applyBorder="1" applyAlignment="1">
      <alignment horizontal="left" vertical="center" shrinkToFit="1"/>
    </xf>
    <xf numFmtId="0" fontId="22" fillId="0" borderId="97" xfId="2" applyFont="1" applyBorder="1" applyAlignment="1">
      <alignment vertical="center" shrinkToFit="1"/>
    </xf>
    <xf numFmtId="0" fontId="8" fillId="0" borderId="97" xfId="0" applyFont="1" applyBorder="1" applyAlignment="1">
      <alignment horizontal="left" vertical="center" shrinkToFit="1"/>
    </xf>
    <xf numFmtId="0" fontId="22" fillId="0" borderId="97" xfId="3" applyFont="1" applyBorder="1" applyAlignment="1">
      <alignment vertical="center" shrinkToFit="1"/>
    </xf>
    <xf numFmtId="0" fontId="22" fillId="0" borderId="97" xfId="3" applyFont="1" applyBorder="1" applyAlignment="1">
      <alignment horizontal="left" vertical="center" shrinkToFit="1"/>
    </xf>
    <xf numFmtId="0" fontId="1" fillId="0" borderId="97" xfId="0" applyFont="1" applyBorder="1" applyAlignment="1">
      <alignment horizontal="center" vertical="center" shrinkToFit="1"/>
    </xf>
    <xf numFmtId="0" fontId="19" fillId="0" borderId="97" xfId="1" applyFont="1" applyBorder="1" applyAlignment="1">
      <alignment vertical="center" shrinkToFit="1"/>
    </xf>
    <xf numFmtId="0" fontId="22" fillId="0" borderId="97" xfId="1" applyFont="1" applyBorder="1" applyAlignment="1">
      <alignment vertical="center" shrinkToFit="1"/>
    </xf>
    <xf numFmtId="0" fontId="22" fillId="0" borderId="97" xfId="2" applyFont="1" applyBorder="1" applyAlignment="1">
      <alignment horizontal="justify" vertical="center" shrinkToFit="1"/>
    </xf>
    <xf numFmtId="0" fontId="3" fillId="0" borderId="97" xfId="0" applyFont="1" applyBorder="1" applyAlignment="1">
      <alignment vertical="center" shrinkToFit="1"/>
    </xf>
    <xf numFmtId="0" fontId="3" fillId="0" borderId="98" xfId="0" applyFont="1" applyBorder="1">
      <alignment vertical="center"/>
    </xf>
    <xf numFmtId="0" fontId="3" fillId="0" borderId="99" xfId="0" applyFont="1" applyBorder="1" applyAlignment="1">
      <alignment vertical="center" shrinkToFit="1"/>
    </xf>
    <xf numFmtId="0" fontId="3" fillId="0" borderId="100" xfId="0" applyFont="1" applyBorder="1">
      <alignment vertical="center"/>
    </xf>
    <xf numFmtId="0" fontId="24" fillId="0" borderId="0" xfId="0" applyFont="1">
      <alignment vertical="center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>
      <alignment vertical="center"/>
    </xf>
    <xf numFmtId="0" fontId="20" fillId="2" borderId="41" xfId="0" applyFont="1" applyFill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20" fillId="2" borderId="31" xfId="0" applyFont="1" applyFill="1" applyBorder="1" applyAlignment="1">
      <alignment horizontal="center" vertical="center"/>
    </xf>
    <xf numFmtId="0" fontId="21" fillId="0" borderId="91" xfId="0" applyFont="1" applyBorder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26" fillId="0" borderId="0" xfId="0" applyFont="1">
      <alignment vertical="center"/>
    </xf>
    <xf numFmtId="0" fontId="14" fillId="0" borderId="0" xfId="0" applyFont="1">
      <alignment vertical="center"/>
    </xf>
    <xf numFmtId="0" fontId="14" fillId="2" borderId="31" xfId="0" applyFont="1" applyFill="1" applyBorder="1">
      <alignment vertical="center"/>
    </xf>
    <xf numFmtId="0" fontId="14" fillId="3" borderId="31" xfId="0" applyFont="1" applyFill="1" applyBorder="1" applyAlignment="1">
      <alignment vertical="center" wrapText="1"/>
    </xf>
    <xf numFmtId="0" fontId="14" fillId="3" borderId="31" xfId="0" applyFont="1" applyFill="1" applyBorder="1">
      <alignment vertical="center"/>
    </xf>
    <xf numFmtId="0" fontId="14" fillId="0" borderId="31" xfId="0" applyFont="1" applyBorder="1">
      <alignment vertical="center"/>
    </xf>
    <xf numFmtId="0" fontId="15" fillId="2" borderId="31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left" vertical="center" indent="3" shrinkToFit="1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left" vertical="center" indent="3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left" vertical="center" indent="3" shrinkToFit="1"/>
    </xf>
    <xf numFmtId="0" fontId="6" fillId="0" borderId="9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29" fillId="0" borderId="0" xfId="0" applyFont="1">
      <alignment vertical="center"/>
    </xf>
    <xf numFmtId="176" fontId="5" fillId="0" borderId="31" xfId="0" applyNumberFormat="1" applyFont="1" applyBorder="1" applyAlignment="1" applyProtection="1">
      <alignment horizontal="center" vertical="center" shrinkToFit="1"/>
      <protection locked="0" hidden="1"/>
    </xf>
    <xf numFmtId="176" fontId="5" fillId="0" borderId="11" xfId="0" applyNumberFormat="1" applyFont="1" applyBorder="1" applyAlignment="1" applyProtection="1">
      <alignment horizontal="center" vertical="center" shrinkToFit="1"/>
      <protection locked="0" hidden="1"/>
    </xf>
    <xf numFmtId="176" fontId="5" fillId="0" borderId="35" xfId="0" applyNumberFormat="1" applyFont="1" applyBorder="1" applyAlignment="1" applyProtection="1">
      <alignment horizontal="center" vertical="center" shrinkToFit="1"/>
      <protection locked="0" hidden="1"/>
    </xf>
    <xf numFmtId="176" fontId="5" fillId="0" borderId="21" xfId="0" applyNumberFormat="1" applyFont="1" applyBorder="1" applyAlignment="1" applyProtection="1">
      <alignment horizontal="center" vertical="center" shrinkToFit="1"/>
      <protection locked="0" hidden="1"/>
    </xf>
    <xf numFmtId="0" fontId="0" fillId="0" borderId="0" xfId="0" applyProtection="1">
      <alignment vertical="center"/>
      <protection hidden="1"/>
    </xf>
    <xf numFmtId="0" fontId="15" fillId="0" borderId="84" xfId="0" applyFont="1" applyBorder="1" applyAlignment="1" applyProtection="1">
      <alignment horizontal="center" vertical="center"/>
      <protection hidden="1"/>
    </xf>
    <xf numFmtId="0" fontId="15" fillId="0" borderId="65" xfId="0" applyFont="1" applyBorder="1" applyAlignment="1" applyProtection="1">
      <alignment horizontal="center" vertical="center"/>
      <protection hidden="1"/>
    </xf>
    <xf numFmtId="0" fontId="15" fillId="0" borderId="61" xfId="0" applyFont="1" applyBorder="1" applyAlignment="1" applyProtection="1">
      <alignment horizontal="center" vertical="center"/>
      <protection hidden="1"/>
    </xf>
    <xf numFmtId="0" fontId="15" fillId="0" borderId="93" xfId="0" applyFont="1" applyBorder="1" applyAlignment="1" applyProtection="1">
      <alignment horizontal="center" vertical="center"/>
      <protection hidden="1"/>
    </xf>
    <xf numFmtId="0" fontId="15" fillId="0" borderId="94" xfId="0" applyFont="1" applyBorder="1" applyAlignment="1" applyProtection="1">
      <alignment horizontal="center" vertical="center"/>
      <protection hidden="1"/>
    </xf>
    <xf numFmtId="0" fontId="15" fillId="0" borderId="8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0" fillId="4" borderId="62" xfId="0" applyFill="1" applyBorder="1" applyAlignment="1">
      <alignment horizontal="center" vertical="center" wrapText="1"/>
    </xf>
    <xf numFmtId="0" fontId="0" fillId="4" borderId="106" xfId="0" applyFill="1" applyBorder="1" applyAlignment="1">
      <alignment horizontal="center" vertical="center" wrapText="1"/>
    </xf>
    <xf numFmtId="0" fontId="0" fillId="4" borderId="105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107" xfId="0" applyFill="1" applyBorder="1" applyAlignment="1">
      <alignment horizontal="center" vertical="center" wrapText="1"/>
    </xf>
    <xf numFmtId="0" fontId="0" fillId="5" borderId="104" xfId="0" applyFill="1" applyBorder="1" applyAlignment="1">
      <alignment horizontal="left" vertical="center" wrapText="1" indent="1"/>
    </xf>
    <xf numFmtId="0" fontId="31" fillId="5" borderId="37" xfId="0" applyFont="1" applyFill="1" applyBorder="1" applyAlignment="1">
      <alignment horizontal="center" vertical="center" wrapText="1"/>
    </xf>
    <xf numFmtId="0" fontId="0" fillId="4" borderId="108" xfId="0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vertical="center" wrapText="1"/>
    </xf>
    <xf numFmtId="0" fontId="33" fillId="0" borderId="31" xfId="0" applyFont="1" applyBorder="1">
      <alignment vertical="center"/>
    </xf>
    <xf numFmtId="0" fontId="20" fillId="2" borderId="3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 shrinkToFit="1"/>
    </xf>
    <xf numFmtId="0" fontId="30" fillId="0" borderId="96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7" fillId="2" borderId="4" xfId="0" applyFont="1" applyFill="1" applyBorder="1" applyAlignment="1" applyProtection="1">
      <alignment horizontal="left" vertical="center" indent="1" shrinkToFit="1"/>
      <protection locked="0"/>
    </xf>
    <xf numFmtId="0" fontId="27" fillId="2" borderId="5" xfId="0" applyFont="1" applyFill="1" applyBorder="1" applyAlignment="1" applyProtection="1">
      <alignment horizontal="left" vertical="center" indent="1" shrinkToFit="1"/>
      <protection locked="0"/>
    </xf>
    <xf numFmtId="0" fontId="27" fillId="2" borderId="6" xfId="0" applyFont="1" applyFill="1" applyBorder="1" applyAlignment="1" applyProtection="1">
      <alignment horizontal="left" vertical="center" indent="1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" fillId="3" borderId="4" xfId="0" applyFont="1" applyFill="1" applyBorder="1" applyAlignment="1" applyProtection="1">
      <alignment horizontal="left" vertical="center" indent="1" shrinkToFit="1"/>
      <protection locked="0"/>
    </xf>
    <xf numFmtId="0" fontId="1" fillId="3" borderId="5" xfId="0" applyFont="1" applyFill="1" applyBorder="1" applyAlignment="1" applyProtection="1">
      <alignment horizontal="left" vertical="center" indent="1" shrinkToFit="1"/>
      <protection locked="0"/>
    </xf>
    <xf numFmtId="0" fontId="1" fillId="3" borderId="6" xfId="0" applyFont="1" applyFill="1" applyBorder="1" applyAlignment="1" applyProtection="1">
      <alignment horizontal="left" vertical="center" indent="1" shrinkToFit="1"/>
      <protection locked="0"/>
    </xf>
    <xf numFmtId="0" fontId="1" fillId="3" borderId="10" xfId="0" applyFont="1" applyFill="1" applyBorder="1" applyAlignment="1" applyProtection="1">
      <alignment horizontal="left" vertical="center" indent="1" shrinkToFit="1"/>
      <protection locked="0"/>
    </xf>
    <xf numFmtId="0" fontId="1" fillId="3" borderId="11" xfId="0" applyFont="1" applyFill="1" applyBorder="1" applyAlignment="1" applyProtection="1">
      <alignment horizontal="left" vertical="center" indent="1" shrinkToFit="1"/>
      <protection locked="0"/>
    </xf>
    <xf numFmtId="0" fontId="1" fillId="3" borderId="12" xfId="0" applyFont="1" applyFill="1" applyBorder="1" applyAlignment="1" applyProtection="1">
      <alignment horizontal="left" vertical="center" indent="1" shrinkToFit="1"/>
      <protection locked="0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6" fillId="3" borderId="15" xfId="4" applyFont="1" applyFill="1" applyBorder="1" applyAlignment="1" applyProtection="1">
      <alignment horizontal="left" vertical="center" indent="1" shrinkToFit="1"/>
      <protection locked="0"/>
    </xf>
    <xf numFmtId="0" fontId="8" fillId="3" borderId="13" xfId="0" applyFont="1" applyFill="1" applyBorder="1" applyAlignment="1" applyProtection="1">
      <alignment horizontal="left" vertical="center" indent="1" shrinkToFit="1"/>
      <protection locked="0"/>
    </xf>
    <xf numFmtId="0" fontId="8" fillId="3" borderId="16" xfId="0" applyFont="1" applyFill="1" applyBorder="1" applyAlignment="1" applyProtection="1">
      <alignment horizontal="left" vertical="center" indent="1" shrinkToFit="1"/>
      <protection locked="0"/>
    </xf>
    <xf numFmtId="0" fontId="1" fillId="3" borderId="20" xfId="0" applyFont="1" applyFill="1" applyBorder="1" applyAlignment="1" applyProtection="1">
      <alignment horizontal="left" vertical="center" indent="1" shrinkToFit="1"/>
      <protection locked="0"/>
    </xf>
    <xf numFmtId="0" fontId="1" fillId="3" borderId="21" xfId="0" applyFont="1" applyFill="1" applyBorder="1" applyAlignment="1" applyProtection="1">
      <alignment horizontal="left" vertical="center" indent="1" shrinkToFit="1"/>
      <protection locked="0"/>
    </xf>
    <xf numFmtId="0" fontId="1" fillId="3" borderId="22" xfId="0" applyFont="1" applyFill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1" xfId="0" applyFont="1" applyBorder="1" applyAlignment="1">
      <alignment vertical="center" textRotation="255"/>
    </xf>
    <xf numFmtId="0" fontId="10" fillId="0" borderId="31" xfId="0" applyFont="1" applyBorder="1">
      <alignment vertical="center"/>
    </xf>
    <xf numFmtId="0" fontId="10" fillId="0" borderId="31" xfId="0" applyFont="1" applyBorder="1" applyAlignment="1">
      <alignment vertical="center" wrapText="1"/>
    </xf>
    <xf numFmtId="0" fontId="9" fillId="0" borderId="31" xfId="0" applyFont="1" applyBorder="1">
      <alignment vertical="center"/>
    </xf>
    <xf numFmtId="0" fontId="9" fillId="0" borderId="31" xfId="0" applyFont="1" applyBorder="1" applyAlignment="1">
      <alignment vertical="center" shrinkToFit="1"/>
    </xf>
    <xf numFmtId="0" fontId="0" fillId="0" borderId="1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04" xfId="0" applyBorder="1" applyAlignment="1">
      <alignment horizontal="left" vertical="center" wrapText="1" indent="1"/>
    </xf>
    <xf numFmtId="0" fontId="0" fillId="0" borderId="44" xfId="0" applyBorder="1" applyAlignment="1">
      <alignment horizontal="left" vertical="center" wrapText="1" indent="1"/>
    </xf>
    <xf numFmtId="0" fontId="31" fillId="0" borderId="10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0" fillId="0" borderId="105" xfId="0" applyBorder="1" applyAlignment="1">
      <alignment horizontal="left" vertical="center" wrapText="1" indent="1"/>
    </xf>
    <xf numFmtId="0" fontId="31" fillId="0" borderId="105" xfId="0" applyFont="1" applyBorder="1" applyAlignment="1">
      <alignment horizontal="center" vertical="center" wrapText="1"/>
    </xf>
    <xf numFmtId="0" fontId="0" fillId="0" borderId="103" xfId="0" applyBorder="1" applyAlignment="1">
      <alignment horizontal="left" vertical="center" wrapText="1" indent="1"/>
    </xf>
    <xf numFmtId="0" fontId="0" fillId="5" borderId="87" xfId="0" applyFill="1" applyBorder="1" applyAlignment="1">
      <alignment horizontal="left" vertical="center" wrapText="1"/>
    </xf>
    <xf numFmtId="0" fontId="0" fillId="5" borderId="89" xfId="0" applyFill="1" applyBorder="1" applyAlignment="1">
      <alignment horizontal="left" vertical="center" wrapText="1"/>
    </xf>
    <xf numFmtId="0" fontId="0" fillId="5" borderId="90" xfId="0" applyFill="1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6" xfId="0" applyFont="1" applyBorder="1" applyAlignment="1" applyProtection="1">
      <alignment horizontal="center" vertical="center"/>
      <protection hidden="1"/>
    </xf>
    <xf numFmtId="0" fontId="15" fillId="0" borderId="84" xfId="0" applyFont="1" applyBorder="1" applyAlignment="1" applyProtection="1">
      <alignment horizontal="center" vertical="center"/>
      <protection hidden="1"/>
    </xf>
    <xf numFmtId="0" fontId="15" fillId="0" borderId="67" xfId="0" applyFont="1" applyBorder="1" applyAlignment="1" applyProtection="1">
      <alignment horizontal="center" vertical="center"/>
      <protection hidden="1"/>
    </xf>
    <xf numFmtId="0" fontId="15" fillId="0" borderId="70" xfId="0" applyFont="1" applyBorder="1" applyAlignment="1" applyProtection="1">
      <alignment horizontal="center" vertical="center"/>
      <protection hidden="1"/>
    </xf>
    <xf numFmtId="0" fontId="15" fillId="0" borderId="78" xfId="0" applyFont="1" applyBorder="1" applyAlignment="1" applyProtection="1">
      <alignment horizontal="center" vertical="center"/>
      <protection hidden="1"/>
    </xf>
    <xf numFmtId="0" fontId="15" fillId="0" borderId="79" xfId="0" applyFont="1" applyBorder="1" applyAlignment="1" applyProtection="1">
      <alignment horizontal="center" vertical="center"/>
      <protection hidden="1"/>
    </xf>
    <xf numFmtId="0" fontId="15" fillId="0" borderId="81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42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86" xfId="0" applyFont="1" applyBorder="1" applyAlignment="1" applyProtection="1">
      <alignment horizontal="center" vertical="center"/>
      <protection hidden="1"/>
    </xf>
    <xf numFmtId="0" fontId="15" fillId="0" borderId="92" xfId="0" applyFont="1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center" vertical="center"/>
      <protection hidden="1"/>
    </xf>
    <xf numFmtId="0" fontId="15" fillId="0" borderId="58" xfId="0" applyFont="1" applyBorder="1" applyAlignment="1" applyProtection="1">
      <alignment horizontal="center" vertical="center"/>
      <protection hidden="1"/>
    </xf>
    <xf numFmtId="0" fontId="15" fillId="0" borderId="65" xfId="0" applyFont="1" applyBorder="1" applyAlignment="1" applyProtection="1">
      <alignment horizontal="center" vertical="center"/>
      <protection hidden="1"/>
    </xf>
    <xf numFmtId="0" fontId="15" fillId="0" borderId="6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indent="1" shrinkToFit="1"/>
      <protection hidden="1"/>
    </xf>
    <xf numFmtId="0" fontId="0" fillId="0" borderId="11" xfId="0" applyBorder="1" applyAlignment="1" applyProtection="1">
      <alignment horizontal="left" vertical="center" indent="1" shrinkToFit="1"/>
      <protection hidden="1"/>
    </xf>
    <xf numFmtId="0" fontId="0" fillId="0" borderId="9" xfId="0" applyBorder="1" applyAlignment="1" applyProtection="1">
      <alignment horizontal="left" vertical="center" indent="1" shrinkToFit="1"/>
      <protection hidden="1"/>
    </xf>
    <xf numFmtId="0" fontId="14" fillId="0" borderId="4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42" xfId="0" applyFont="1" applyBorder="1" applyAlignment="1">
      <alignment horizontal="right" vertical="top" wrapText="1"/>
    </xf>
    <xf numFmtId="0" fontId="13" fillId="0" borderId="46" xfId="0" applyFont="1" applyBorder="1" applyAlignment="1">
      <alignment horizontal="right" vertical="top" wrapText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71" xfId="0" applyFont="1" applyBorder="1" applyAlignment="1" applyProtection="1">
      <alignment horizontal="center" vertical="center"/>
      <protection hidden="1"/>
    </xf>
    <xf numFmtId="0" fontId="15" fillId="0" borderId="73" xfId="0" applyFont="1" applyBorder="1" applyAlignment="1" applyProtection="1">
      <alignment horizontal="center" vertical="center"/>
      <protection hidden="1"/>
    </xf>
    <xf numFmtId="0" fontId="14" fillId="0" borderId="56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 applyProtection="1">
      <alignment horizontal="left" vertical="center" indent="1" shrinkToFit="1"/>
      <protection hidden="1"/>
    </xf>
    <xf numFmtId="0" fontId="15" fillId="0" borderId="72" xfId="0" applyFont="1" applyBorder="1" applyAlignment="1" applyProtection="1">
      <alignment horizontal="center" vertical="center"/>
      <protection hidden="1"/>
    </xf>
    <xf numFmtId="0" fontId="15" fillId="0" borderId="57" xfId="0" applyFont="1" applyBorder="1" applyAlignment="1" applyProtection="1">
      <alignment horizontal="center" vertical="center"/>
      <protection hidden="1"/>
    </xf>
    <xf numFmtId="0" fontId="15" fillId="0" borderId="64" xfId="0" applyFont="1" applyBorder="1" applyAlignment="1" applyProtection="1">
      <alignment horizontal="center" vertical="center"/>
      <protection hidden="1"/>
    </xf>
    <xf numFmtId="0" fontId="15" fillId="0" borderId="59" xfId="0" applyFont="1" applyBorder="1" applyAlignment="1" applyProtection="1">
      <alignment horizontal="center" vertical="center"/>
      <protection hidden="1"/>
    </xf>
    <xf numFmtId="0" fontId="15" fillId="0" borderId="61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95" xfId="0" applyFont="1" applyBorder="1" applyAlignment="1" applyProtection="1">
      <alignment horizontal="center" vertical="center"/>
      <protection hidden="1"/>
    </xf>
    <xf numFmtId="0" fontId="15" fillId="0" borderId="69" xfId="0" applyFont="1" applyBorder="1" applyAlignment="1" applyProtection="1">
      <alignment horizontal="center" vertical="center"/>
      <protection hidden="1"/>
    </xf>
    <xf numFmtId="0" fontId="15" fillId="0" borderId="83" xfId="0" applyFont="1" applyBorder="1" applyAlignment="1" applyProtection="1">
      <alignment horizontal="center" vertical="center"/>
      <protection hidden="1"/>
    </xf>
    <xf numFmtId="0" fontId="15" fillId="0" borderId="63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75" xfId="0" applyFont="1" applyBorder="1" applyAlignment="1" applyProtection="1">
      <alignment horizontal="center" vertical="center"/>
      <protection hidden="1"/>
    </xf>
    <xf numFmtId="0" fontId="15" fillId="0" borderId="76" xfId="0" applyFont="1" applyBorder="1" applyAlignment="1" applyProtection="1">
      <alignment horizontal="center" vertical="center"/>
      <protection hidden="1"/>
    </xf>
    <xf numFmtId="0" fontId="15" fillId="0" borderId="88" xfId="0" applyFont="1" applyBorder="1" applyAlignment="1" applyProtection="1">
      <alignment horizontal="center" vertical="center"/>
      <protection hidden="1"/>
    </xf>
    <xf numFmtId="0" fontId="15" fillId="0" borderId="89" xfId="0" applyFont="1" applyBorder="1" applyAlignment="1" applyProtection="1">
      <alignment horizontal="center" vertical="center"/>
      <protection hidden="1"/>
    </xf>
    <xf numFmtId="0" fontId="15" fillId="0" borderId="90" xfId="0" applyFont="1" applyBorder="1" applyAlignment="1" applyProtection="1">
      <alignment horizontal="center" vertical="center"/>
      <protection hidden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7 2" xfId="3" xr:uid="{00000000-0005-0000-0000-000002000000}"/>
    <cellStyle name="標準 8" xfId="2" xr:uid="{00000000-0005-0000-0000-000003000000}"/>
  </cellStyles>
  <dxfs count="0"/>
  <tableStyles count="0" defaultTableStyle="TableStyleMedium2" defaultPivotStyle="PivotStyleLight16"/>
  <colors>
    <mruColors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144907</xdr:colOff>
      <xdr:row>2</xdr:row>
      <xdr:rowOff>54802</xdr:rowOff>
    </xdr:from>
    <xdr:to>
      <xdr:col>15</xdr:col>
      <xdr:colOff>584849</xdr:colOff>
      <xdr:row>15</xdr:row>
      <xdr:rowOff>106717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749F20B-3557-409C-AF0E-F1D740A083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9" b="11364"/>
        <a:stretch/>
      </xdr:blipFill>
      <xdr:spPr>
        <a:xfrm>
          <a:off x="311595" y="277052"/>
          <a:ext cx="8385379" cy="2218853"/>
        </a:xfrm>
        <a:prstGeom prst="rect">
          <a:avLst/>
        </a:prstGeom>
      </xdr:spPr>
    </xdr:pic>
    <xdr:clientData/>
  </xdr:twoCellAnchor>
  <xdr:twoCellAnchor>
    <xdr:from>
      <xdr:col>2</xdr:col>
      <xdr:colOff>116188</xdr:colOff>
      <xdr:row>3</xdr:row>
      <xdr:rowOff>83631</xdr:rowOff>
    </xdr:from>
    <xdr:to>
      <xdr:col>3</xdr:col>
      <xdr:colOff>59100</xdr:colOff>
      <xdr:row>4</xdr:row>
      <xdr:rowOff>159606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AC98CB0-01DB-402B-AE2B-BA0E218B43D8}"/>
            </a:ext>
          </a:extLst>
        </xdr:cNvPr>
        <xdr:cNvSpPr txBox="1"/>
      </xdr:nvSpPr>
      <xdr:spPr>
        <a:xfrm>
          <a:off x="1600501" y="472569"/>
          <a:ext cx="236599" cy="242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①</a:t>
          </a:r>
        </a:p>
      </xdr:txBody>
    </xdr:sp>
    <xdr:clientData/>
  </xdr:twoCellAnchor>
  <xdr:twoCellAnchor>
    <xdr:from>
      <xdr:col>1</xdr:col>
      <xdr:colOff>368052</xdr:colOff>
      <xdr:row>9</xdr:row>
      <xdr:rowOff>24567</xdr:rowOff>
    </xdr:from>
    <xdr:to>
      <xdr:col>1</xdr:col>
      <xdr:colOff>609945</xdr:colOff>
      <xdr:row>10</xdr:row>
      <xdr:rowOff>96685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D662CD-FB21-4EC7-86EF-9BF5356F8EC2}"/>
            </a:ext>
          </a:extLst>
        </xdr:cNvPr>
        <xdr:cNvSpPr txBox="1"/>
      </xdr:nvSpPr>
      <xdr:spPr>
        <a:xfrm>
          <a:off x="534740" y="1413630"/>
          <a:ext cx="241893" cy="238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②</a:t>
          </a:r>
        </a:p>
      </xdr:txBody>
    </xdr:sp>
    <xdr:clientData/>
  </xdr:twoCellAnchor>
  <xdr:twoCellAnchor>
    <xdr:from>
      <xdr:col>2</xdr:col>
      <xdr:colOff>47180</xdr:colOff>
      <xdr:row>9</xdr:row>
      <xdr:rowOff>20708</xdr:rowOff>
    </xdr:from>
    <xdr:to>
      <xdr:col>2</xdr:col>
      <xdr:colOff>287272</xdr:colOff>
      <xdr:row>10</xdr:row>
      <xdr:rowOff>94760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E82E53-CCB5-4306-917F-4F99DAFC0E79}"/>
            </a:ext>
          </a:extLst>
        </xdr:cNvPr>
        <xdr:cNvSpPr txBox="1"/>
      </xdr:nvSpPr>
      <xdr:spPr>
        <a:xfrm>
          <a:off x="1531493" y="1409771"/>
          <a:ext cx="240092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④</a:t>
          </a:r>
        </a:p>
      </xdr:txBody>
    </xdr:sp>
    <xdr:clientData/>
  </xdr:twoCellAnchor>
  <xdr:twoCellAnchor>
    <xdr:from>
      <xdr:col>1</xdr:col>
      <xdr:colOff>1188450</xdr:colOff>
      <xdr:row>9</xdr:row>
      <xdr:rowOff>18785</xdr:rowOff>
    </xdr:from>
    <xdr:to>
      <xdr:col>2</xdr:col>
      <xdr:colOff>115443</xdr:colOff>
      <xdr:row>10</xdr:row>
      <xdr:rowOff>92837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DB94FD-4744-40F4-9483-2D5B9E82CB62}"/>
            </a:ext>
          </a:extLst>
        </xdr:cNvPr>
        <xdr:cNvSpPr txBox="1"/>
      </xdr:nvSpPr>
      <xdr:spPr>
        <a:xfrm>
          <a:off x="1355138" y="1407848"/>
          <a:ext cx="244618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③</a:t>
          </a:r>
        </a:p>
      </xdr:txBody>
    </xdr:sp>
    <xdr:clientData/>
  </xdr:twoCellAnchor>
  <xdr:twoCellAnchor>
    <xdr:from>
      <xdr:col>2</xdr:col>
      <xdr:colOff>210401</xdr:colOff>
      <xdr:row>9</xdr:row>
      <xdr:rowOff>17812</xdr:rowOff>
    </xdr:from>
    <xdr:to>
      <xdr:col>3</xdr:col>
      <xdr:colOff>153231</xdr:colOff>
      <xdr:row>10</xdr:row>
      <xdr:rowOff>91864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968FD8-CD22-4391-A576-1C3E99FC9065}"/>
            </a:ext>
          </a:extLst>
        </xdr:cNvPr>
        <xdr:cNvSpPr txBox="1"/>
      </xdr:nvSpPr>
      <xdr:spPr>
        <a:xfrm>
          <a:off x="1694714" y="1406875"/>
          <a:ext cx="236517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⑤</a:t>
          </a:r>
        </a:p>
      </xdr:txBody>
    </xdr:sp>
    <xdr:clientData/>
  </xdr:twoCellAnchor>
  <xdr:twoCellAnchor>
    <xdr:from>
      <xdr:col>3</xdr:col>
      <xdr:colOff>79090</xdr:colOff>
      <xdr:row>9</xdr:row>
      <xdr:rowOff>17811</xdr:rowOff>
    </xdr:from>
    <xdr:to>
      <xdr:col>3</xdr:col>
      <xdr:colOff>316685</xdr:colOff>
      <xdr:row>10</xdr:row>
      <xdr:rowOff>91863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1A202CA-8989-4887-A5C9-36E88F09C85F}"/>
            </a:ext>
          </a:extLst>
        </xdr:cNvPr>
        <xdr:cNvSpPr txBox="1"/>
      </xdr:nvSpPr>
      <xdr:spPr>
        <a:xfrm>
          <a:off x="1857090" y="1406874"/>
          <a:ext cx="237595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⑥</a:t>
          </a:r>
        </a:p>
      </xdr:txBody>
    </xdr:sp>
    <xdr:clientData/>
  </xdr:twoCellAnchor>
  <xdr:twoCellAnchor>
    <xdr:from>
      <xdr:col>3</xdr:col>
      <xdr:colOff>397420</xdr:colOff>
      <xdr:row>9</xdr:row>
      <xdr:rowOff>20709</xdr:rowOff>
    </xdr:from>
    <xdr:to>
      <xdr:col>4</xdr:col>
      <xdr:colOff>134509</xdr:colOff>
      <xdr:row>10</xdr:row>
      <xdr:rowOff>94761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E8C8D88-8BE5-4673-B9CC-8886B67597C9}"/>
            </a:ext>
          </a:extLst>
        </xdr:cNvPr>
        <xdr:cNvSpPr txBox="1"/>
      </xdr:nvSpPr>
      <xdr:spPr>
        <a:xfrm>
          <a:off x="2175420" y="1409772"/>
          <a:ext cx="237152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⑦</a:t>
          </a:r>
        </a:p>
      </xdr:txBody>
    </xdr:sp>
    <xdr:clientData/>
  </xdr:twoCellAnchor>
  <xdr:twoCellAnchor>
    <xdr:from>
      <xdr:col>4</xdr:col>
      <xdr:colOff>234742</xdr:colOff>
      <xdr:row>9</xdr:row>
      <xdr:rowOff>18785</xdr:rowOff>
    </xdr:from>
    <xdr:to>
      <xdr:col>4</xdr:col>
      <xdr:colOff>473759</xdr:colOff>
      <xdr:row>10</xdr:row>
      <xdr:rowOff>92837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9AC41D4-0E97-4C6B-97B2-B08B89C2EE5F}"/>
            </a:ext>
          </a:extLst>
        </xdr:cNvPr>
        <xdr:cNvSpPr txBox="1"/>
      </xdr:nvSpPr>
      <xdr:spPr>
        <a:xfrm>
          <a:off x="2512805" y="1407848"/>
          <a:ext cx="239017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⑧</a:t>
          </a:r>
        </a:p>
      </xdr:txBody>
    </xdr:sp>
    <xdr:clientData/>
  </xdr:twoCellAnchor>
  <xdr:twoCellAnchor>
    <xdr:from>
      <xdr:col>5</xdr:col>
      <xdr:colOff>36433</xdr:colOff>
      <xdr:row>9</xdr:row>
      <xdr:rowOff>20709</xdr:rowOff>
    </xdr:from>
    <xdr:to>
      <xdr:col>5</xdr:col>
      <xdr:colOff>274028</xdr:colOff>
      <xdr:row>10</xdr:row>
      <xdr:rowOff>94761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BDE3E47-1E15-4D77-8C93-74C7B8AB6381}"/>
            </a:ext>
          </a:extLst>
        </xdr:cNvPr>
        <xdr:cNvSpPr txBox="1"/>
      </xdr:nvSpPr>
      <xdr:spPr>
        <a:xfrm>
          <a:off x="2814558" y="1409772"/>
          <a:ext cx="237595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⑨</a:t>
          </a:r>
        </a:p>
      </xdr:txBody>
    </xdr:sp>
    <xdr:clientData/>
  </xdr:twoCellAnchor>
  <xdr:twoCellAnchor>
    <xdr:from>
      <xdr:col>8</xdr:col>
      <xdr:colOff>178317</xdr:colOff>
      <xdr:row>9</xdr:row>
      <xdr:rowOff>22633</xdr:rowOff>
    </xdr:from>
    <xdr:to>
      <xdr:col>8</xdr:col>
      <xdr:colOff>417331</xdr:colOff>
      <xdr:row>10</xdr:row>
      <xdr:rowOff>96685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3598FED-8774-4F0A-A375-34E9B922740F}"/>
            </a:ext>
          </a:extLst>
        </xdr:cNvPr>
        <xdr:cNvSpPr txBox="1"/>
      </xdr:nvSpPr>
      <xdr:spPr>
        <a:xfrm>
          <a:off x="4456630" y="1411696"/>
          <a:ext cx="239014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⑨</a:t>
          </a:r>
        </a:p>
      </xdr:txBody>
    </xdr:sp>
    <xdr:clientData/>
  </xdr:twoCellAnchor>
  <xdr:twoCellAnchor>
    <xdr:from>
      <xdr:col>7</xdr:col>
      <xdr:colOff>354573</xdr:colOff>
      <xdr:row>9</xdr:row>
      <xdr:rowOff>12991</xdr:rowOff>
    </xdr:from>
    <xdr:to>
      <xdr:col>8</xdr:col>
      <xdr:colOff>93084</xdr:colOff>
      <xdr:row>10</xdr:row>
      <xdr:rowOff>87043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E61BFF5-93B2-422A-BBDE-04586ABAEE0E}"/>
            </a:ext>
          </a:extLst>
        </xdr:cNvPr>
        <xdr:cNvSpPr txBox="1"/>
      </xdr:nvSpPr>
      <xdr:spPr>
        <a:xfrm>
          <a:off x="4132823" y="1402054"/>
          <a:ext cx="238574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⑨</a:t>
          </a:r>
        </a:p>
      </xdr:txBody>
    </xdr:sp>
    <xdr:clientData/>
  </xdr:twoCellAnchor>
  <xdr:twoCellAnchor>
    <xdr:from>
      <xdr:col>5</xdr:col>
      <xdr:colOff>482930</xdr:colOff>
      <xdr:row>9</xdr:row>
      <xdr:rowOff>17812</xdr:rowOff>
    </xdr:from>
    <xdr:to>
      <xdr:col>6</xdr:col>
      <xdr:colOff>221903</xdr:colOff>
      <xdr:row>10</xdr:row>
      <xdr:rowOff>91864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1F6480B-848E-4600-BB13-FEBEF940BBD7}"/>
            </a:ext>
          </a:extLst>
        </xdr:cNvPr>
        <xdr:cNvSpPr txBox="1"/>
      </xdr:nvSpPr>
      <xdr:spPr>
        <a:xfrm>
          <a:off x="3261055" y="1406875"/>
          <a:ext cx="239036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⑩</a:t>
          </a:r>
        </a:p>
      </xdr:txBody>
    </xdr:sp>
    <xdr:clientData/>
  </xdr:twoCellAnchor>
  <xdr:twoCellAnchor>
    <xdr:from>
      <xdr:col>8</xdr:col>
      <xdr:colOff>403653</xdr:colOff>
      <xdr:row>9</xdr:row>
      <xdr:rowOff>25553</xdr:rowOff>
    </xdr:from>
    <xdr:to>
      <xdr:col>9</xdr:col>
      <xdr:colOff>142626</xdr:colOff>
      <xdr:row>10</xdr:row>
      <xdr:rowOff>99605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9038FBA-26B6-4986-9B11-D20CFEDD444C}"/>
            </a:ext>
          </a:extLst>
        </xdr:cNvPr>
        <xdr:cNvSpPr txBox="1"/>
      </xdr:nvSpPr>
      <xdr:spPr>
        <a:xfrm>
          <a:off x="4681966" y="1414616"/>
          <a:ext cx="239035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⑪</a:t>
          </a:r>
        </a:p>
      </xdr:txBody>
    </xdr:sp>
    <xdr:clientData/>
  </xdr:twoCellAnchor>
  <xdr:twoCellAnchor>
    <xdr:from>
      <xdr:col>3</xdr:col>
      <xdr:colOff>428978</xdr:colOff>
      <xdr:row>2</xdr:row>
      <xdr:rowOff>66727</xdr:rowOff>
    </xdr:from>
    <xdr:to>
      <xdr:col>4</xdr:col>
      <xdr:colOff>7286</xdr:colOff>
      <xdr:row>2</xdr:row>
      <xdr:rowOff>164955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7DE72A-7258-B40E-CC73-9BFD819CCAAA}"/>
            </a:ext>
          </a:extLst>
        </xdr:cNvPr>
        <xdr:cNvSpPr/>
      </xdr:nvSpPr>
      <xdr:spPr>
        <a:xfrm>
          <a:off x="2206978" y="288977"/>
          <a:ext cx="78371" cy="9822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2890</xdr:colOff>
      <xdr:row>3</xdr:row>
      <xdr:rowOff>2571</xdr:rowOff>
    </xdr:from>
    <xdr:to>
      <xdr:col>10</xdr:col>
      <xdr:colOff>240485</xdr:colOff>
      <xdr:row>4</xdr:row>
      <xdr:rowOff>76623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650C7D-AA49-B6A8-1713-3BF1D20D5159}"/>
            </a:ext>
          </a:extLst>
        </xdr:cNvPr>
        <xdr:cNvSpPr txBox="1"/>
      </xdr:nvSpPr>
      <xdr:spPr>
        <a:xfrm>
          <a:off x="5281328" y="391509"/>
          <a:ext cx="237595" cy="24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⑥</a:t>
          </a:r>
        </a:p>
      </xdr:txBody>
    </xdr:sp>
    <xdr:clientData/>
  </xdr:twoCellAnchor>
  <xdr:twoCellAnchor>
    <xdr:from>
      <xdr:col>10</xdr:col>
      <xdr:colOff>27521</xdr:colOff>
      <xdr:row>8</xdr:row>
      <xdr:rowOff>94012</xdr:rowOff>
    </xdr:from>
    <xdr:to>
      <xdr:col>10</xdr:col>
      <xdr:colOff>267531</xdr:colOff>
      <xdr:row>10</xdr:row>
      <xdr:rowOff>424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835DB66-97C6-84D8-1E0F-1724F96251A9}"/>
            </a:ext>
          </a:extLst>
        </xdr:cNvPr>
        <xdr:cNvSpPr txBox="1"/>
      </xdr:nvSpPr>
      <xdr:spPr>
        <a:xfrm>
          <a:off x="5305959" y="1316387"/>
          <a:ext cx="240010" cy="239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B050"/>
              </a:solidFill>
            </a:rPr>
            <a:t>⑤</a:t>
          </a:r>
        </a:p>
      </xdr:txBody>
    </xdr:sp>
    <xdr:clientData/>
  </xdr:twoCellAnchor>
  <xdr:twoCellAnchor>
    <xdr:from>
      <xdr:col>10</xdr:col>
      <xdr:colOff>489210</xdr:colOff>
      <xdr:row>3</xdr:row>
      <xdr:rowOff>119263</xdr:rowOff>
    </xdr:from>
    <xdr:to>
      <xdr:col>13</xdr:col>
      <xdr:colOff>19392</xdr:colOff>
      <xdr:row>4</xdr:row>
      <xdr:rowOff>79576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D707657-88CE-93E4-9579-CBFEFC42B925}"/>
            </a:ext>
          </a:extLst>
        </xdr:cNvPr>
        <xdr:cNvGrpSpPr/>
      </xdr:nvGrpSpPr>
      <xdr:grpSpPr>
        <a:xfrm>
          <a:off x="6427756" y="527477"/>
          <a:ext cx="1347707" cy="135262"/>
          <a:chOff x="5881084" y="492225"/>
          <a:chExt cx="1144207" cy="12750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29932714-34F5-8323-2A08-5F1FC30B939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9869" t="40300" r="5317" b="54627"/>
          <a:stretch/>
        </xdr:blipFill>
        <xdr:spPr>
          <a:xfrm>
            <a:off x="5881084" y="492225"/>
            <a:ext cx="1144207" cy="127503"/>
          </a:xfrm>
          <a:prstGeom prst="rect">
            <a:avLst/>
          </a:prstGeom>
        </xdr:spPr>
      </xdr:pic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7779A68F-889D-20F1-2580-0E3B5CE735FD}"/>
              </a:ext>
            </a:extLst>
          </xdr:cNvPr>
          <xdr:cNvSpPr/>
        </xdr:nvSpPr>
        <xdr:spPr>
          <a:xfrm>
            <a:off x="6308847" y="529862"/>
            <a:ext cx="51443" cy="8616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173620</xdr:colOff>
      <xdr:row>8</xdr:row>
      <xdr:rowOff>93241</xdr:rowOff>
    </xdr:from>
    <xdr:to>
      <xdr:col>15</xdr:col>
      <xdr:colOff>16076</xdr:colOff>
      <xdr:row>9</xdr:row>
      <xdr:rowOff>38582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5ADE2E19-09A2-6538-E55D-639BC4C8CF77}"/>
            </a:ext>
          </a:extLst>
        </xdr:cNvPr>
        <xdr:cNvSpPr/>
      </xdr:nvSpPr>
      <xdr:spPr>
        <a:xfrm>
          <a:off x="7079848" y="1318228"/>
          <a:ext cx="1064228" cy="11253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122223</xdr:colOff>
      <xdr:row>7</xdr:row>
      <xdr:rowOff>0</xdr:rowOff>
    </xdr:from>
    <xdr:to>
      <xdr:col>1</xdr:col>
      <xdr:colOff>425675</xdr:colOff>
      <xdr:row>10</xdr:row>
      <xdr:rowOff>8429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92EA3D0-EB58-4BE2-8D88-773BE7F86918}"/>
            </a:ext>
          </a:extLst>
        </xdr:cNvPr>
        <xdr:cNvCxnSpPr/>
      </xdr:nvCxnSpPr>
      <xdr:spPr>
        <a:xfrm>
          <a:off x="122223" y="581025"/>
          <a:ext cx="427277" cy="8466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122223</xdr:colOff>
      <xdr:row>7</xdr:row>
      <xdr:rowOff>0</xdr:rowOff>
    </xdr:from>
    <xdr:to>
      <xdr:col>11</xdr:col>
      <xdr:colOff>425675</xdr:colOff>
      <xdr:row>10</xdr:row>
      <xdr:rowOff>8429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1DF3FEF-1EB1-4E4B-AC66-827CA032F0EE}"/>
            </a:ext>
          </a:extLst>
        </xdr:cNvPr>
        <xdr:cNvCxnSpPr/>
      </xdr:nvCxnSpPr>
      <xdr:spPr>
        <a:xfrm>
          <a:off x="4017948" y="581025"/>
          <a:ext cx="427277" cy="8466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122223</xdr:colOff>
      <xdr:row>7</xdr:row>
      <xdr:rowOff>0</xdr:rowOff>
    </xdr:from>
    <xdr:to>
      <xdr:col>15</xdr:col>
      <xdr:colOff>425675</xdr:colOff>
      <xdr:row>10</xdr:row>
      <xdr:rowOff>8429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BF4F6C-EAB6-4CE3-BC0D-A8A0C8D1B170}"/>
            </a:ext>
          </a:extLst>
        </xdr:cNvPr>
        <xdr:cNvCxnSpPr/>
      </xdr:nvCxnSpPr>
      <xdr:spPr>
        <a:xfrm>
          <a:off x="5170473" y="581025"/>
          <a:ext cx="427277" cy="8466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6"/>
  <sheetViews>
    <sheetView showGridLines="0" showRowColHeaders="0" zoomScale="98" zoomScaleNormal="98" workbookViewId="0">
      <selection activeCell="B23" sqref="B23"/>
    </sheetView>
  </sheetViews>
  <sheetFormatPr defaultRowHeight="13.5" x14ac:dyDescent="0.15"/>
  <cols>
    <col min="1" max="1" width="2.5" customWidth="1"/>
    <col min="2" max="2" width="19.25" customWidth="1"/>
    <col min="3" max="3" width="4.375" customWidth="1"/>
    <col min="4" max="12" width="7.375" customWidth="1"/>
    <col min="16" max="16" width="12.625" customWidth="1"/>
    <col min="17" max="17" width="1.125" customWidth="1"/>
  </cols>
  <sheetData>
    <row r="1" spans="2:2" x14ac:dyDescent="0.15">
      <c r="B1" t="s">
        <v>134</v>
      </c>
    </row>
    <row r="2" spans="2:2" ht="4.5" customHeight="1" x14ac:dyDescent="0.15"/>
    <row r="17" spans="2:16" ht="6" customHeight="1" x14ac:dyDescent="0.15"/>
    <row r="18" spans="2:16" ht="18.75" customHeight="1" x14ac:dyDescent="0.15">
      <c r="C18" s="66"/>
      <c r="D18" t="s">
        <v>123</v>
      </c>
    </row>
    <row r="19" spans="2:16" ht="2.25" customHeight="1" x14ac:dyDescent="0.15"/>
    <row r="20" spans="2:16" ht="18.75" customHeight="1" x14ac:dyDescent="0.15">
      <c r="C20" s="67"/>
      <c r="D20" t="s">
        <v>122</v>
      </c>
    </row>
    <row r="21" spans="2:16" ht="18.75" customHeight="1" x14ac:dyDescent="0.15">
      <c r="D21" s="68" t="s">
        <v>124</v>
      </c>
      <c r="E21" s="68"/>
      <c r="F21" s="68"/>
      <c r="G21" s="68"/>
      <c r="H21" s="68"/>
      <c r="I21" s="68"/>
      <c r="J21" s="68"/>
    </row>
    <row r="22" spans="2:16" ht="15" customHeight="1" x14ac:dyDescent="0.15">
      <c r="B22" s="69"/>
      <c r="C22" s="69"/>
    </row>
    <row r="23" spans="2:16" ht="36.6" customHeight="1" x14ac:dyDescent="0.15">
      <c r="B23" s="70" t="s">
        <v>125</v>
      </c>
      <c r="C23" s="124" t="s">
        <v>217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2:16" ht="21.75" customHeight="1" x14ac:dyDescent="0.15">
      <c r="B24" s="71" t="s">
        <v>184</v>
      </c>
      <c r="C24" s="123" t="s">
        <v>160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2:16" ht="21.75" customHeight="1" x14ac:dyDescent="0.15">
      <c r="B25" s="70" t="s">
        <v>126</v>
      </c>
      <c r="C25" s="123" t="s">
        <v>127</v>
      </c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</row>
    <row r="26" spans="2:16" ht="21.75" customHeight="1" x14ac:dyDescent="0.15">
      <c r="B26" s="72" t="s">
        <v>158</v>
      </c>
      <c r="C26" s="125" t="s">
        <v>219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2:16" ht="21.75" customHeight="1" x14ac:dyDescent="0.15">
      <c r="B27" s="70" t="s">
        <v>128</v>
      </c>
      <c r="C27" s="123" t="s">
        <v>214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2:16" ht="21.75" customHeight="1" x14ac:dyDescent="0.15">
      <c r="B28" s="70" t="s">
        <v>129</v>
      </c>
      <c r="C28" s="123" t="s">
        <v>215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spans="2:16" ht="21.75" customHeight="1" x14ac:dyDescent="0.15">
      <c r="B29" s="73" t="s">
        <v>130</v>
      </c>
      <c r="C29" s="123" t="s">
        <v>216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spans="2:16" ht="21.75" customHeight="1" x14ac:dyDescent="0.15">
      <c r="B30" s="73" t="s">
        <v>131</v>
      </c>
      <c r="C30" s="123" t="s">
        <v>132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2:16" ht="46.5" customHeight="1" x14ac:dyDescent="0.15">
      <c r="B31" s="74" t="s">
        <v>182</v>
      </c>
      <c r="C31" s="124" t="s">
        <v>210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2:16" ht="21.75" customHeight="1" x14ac:dyDescent="0.15">
      <c r="B32" s="72" t="s">
        <v>159</v>
      </c>
      <c r="C32" s="123" t="s">
        <v>188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</row>
    <row r="33" spans="2:16" ht="21.75" customHeight="1" x14ac:dyDescent="0.15">
      <c r="B33" s="74" t="s">
        <v>183</v>
      </c>
      <c r="C33" s="123" t="s">
        <v>186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</row>
    <row r="34" spans="2:16" ht="21.75" customHeight="1" x14ac:dyDescent="0.15">
      <c r="B34" s="72" t="s">
        <v>212</v>
      </c>
      <c r="C34" s="123" t="s">
        <v>213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</row>
    <row r="35" spans="2:16" ht="21.75" customHeight="1" x14ac:dyDescent="0.15">
      <c r="B35" s="69"/>
      <c r="C35" s="69"/>
    </row>
    <row r="36" spans="2:16" ht="21.75" customHeight="1" x14ac:dyDescent="0.15">
      <c r="B36" s="75" t="s">
        <v>185</v>
      </c>
      <c r="C36" s="69"/>
    </row>
  </sheetData>
  <sheetProtection algorithmName="SHA-512" hashValue="k1ueKvoUX/4+28ZgB8lFidgdWf/lsQDo8SZ6BRaolDiswOheVvYUCzqfWiV5tILSfifxHgc3reZqQwzMypvPow==" saltValue="GZs4tqUr8p6Q/OYEFEdodw==" spinCount="100000" sheet="1" objects="1" scenarios="1"/>
  <mergeCells count="12">
    <mergeCell ref="C34:P34"/>
    <mergeCell ref="C29:P29"/>
    <mergeCell ref="C30:P30"/>
    <mergeCell ref="C31:P31"/>
    <mergeCell ref="C32:P32"/>
    <mergeCell ref="C33:P33"/>
    <mergeCell ref="C28:P28"/>
    <mergeCell ref="C23:P23"/>
    <mergeCell ref="C24:P24"/>
    <mergeCell ref="C25:P25"/>
    <mergeCell ref="C26:P26"/>
    <mergeCell ref="C27:P27"/>
  </mergeCells>
  <phoneticPr fontId="2"/>
  <printOptions horizontalCentered="1" verticalCentered="1"/>
  <pageMargins left="0" right="0" top="0" bottom="0" header="0" footer="0"/>
  <pageSetup paperSize="9" scale="9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K59"/>
  <sheetViews>
    <sheetView showGridLines="0" showRowColHeaders="0" zoomScaleNormal="100" workbookViewId="0">
      <selection sqref="A1:X30"/>
    </sheetView>
  </sheetViews>
  <sheetFormatPr defaultColWidth="9" defaultRowHeight="12" x14ac:dyDescent="0.15"/>
  <cols>
    <col min="1" max="1" width="1.875" style="1" customWidth="1"/>
    <col min="2" max="2" width="3.75" style="1" customWidth="1"/>
    <col min="3" max="3" width="10.5" style="1" customWidth="1"/>
    <col min="4" max="4" width="6.125" style="1" hidden="1" customWidth="1"/>
    <col min="5" max="5" width="15" style="1" customWidth="1"/>
    <col min="6" max="8" width="4.625" style="1" customWidth="1"/>
    <col min="9" max="9" width="4.875" style="1" hidden="1" customWidth="1"/>
    <col min="10" max="10" width="4.625" style="1" customWidth="1"/>
    <col min="11" max="11" width="13.25" style="1" customWidth="1"/>
    <col min="12" max="12" width="4.875" style="1" hidden="1" customWidth="1"/>
    <col min="13" max="13" width="10.25" style="1" customWidth="1"/>
    <col min="14" max="14" width="22.75" style="1" hidden="1" customWidth="1"/>
    <col min="15" max="15" width="3.875" style="1" customWidth="1"/>
    <col min="16" max="16" width="8" style="1" customWidth="1"/>
    <col min="17" max="17" width="25" style="1" customWidth="1"/>
    <col min="18" max="18" width="3.875" style="1" customWidth="1"/>
    <col min="19" max="19" width="5.375" style="1" customWidth="1"/>
    <col min="20" max="20" width="3.875" style="1" customWidth="1"/>
    <col min="21" max="21" width="5.375" style="1" customWidth="1"/>
    <col min="22" max="22" width="3.875" style="1" customWidth="1"/>
    <col min="23" max="23" width="12" style="1" customWidth="1"/>
    <col min="24" max="25" width="1.25" style="1" customWidth="1"/>
    <col min="26" max="26" width="5.25" style="1" customWidth="1"/>
    <col min="27" max="27" width="5.375" style="1" customWidth="1"/>
    <col min="28" max="28" width="15.875" style="1" customWidth="1"/>
    <col min="29" max="29" width="56.125" style="1" customWidth="1"/>
    <col min="30" max="30" width="6.375" style="77" customWidth="1"/>
    <col min="31" max="31" width="10.5" style="2" customWidth="1"/>
    <col min="32" max="34" width="2.875" style="1" customWidth="1"/>
    <col min="35" max="35" width="15.125" style="1" customWidth="1"/>
    <col min="36" max="16384" width="9" style="1"/>
  </cols>
  <sheetData>
    <row r="1" spans="1:37" ht="34.5" customHeight="1" thickBot="1" x14ac:dyDescent="0.2">
      <c r="A1" s="156" t="s">
        <v>133</v>
      </c>
      <c r="B1" s="156"/>
      <c r="C1" s="156" t="s">
        <v>218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Z1" s="76" t="s">
        <v>103</v>
      </c>
    </row>
    <row r="2" spans="1:37" ht="25.5" customHeight="1" x14ac:dyDescent="0.15">
      <c r="B2" s="157" t="s">
        <v>0</v>
      </c>
      <c r="C2" s="158"/>
      <c r="D2" s="78"/>
      <c r="E2" s="79" t="s">
        <v>1</v>
      </c>
      <c r="F2" s="163"/>
      <c r="G2" s="164"/>
      <c r="H2" s="164"/>
      <c r="I2" s="164"/>
      <c r="J2" s="164"/>
      <c r="K2" s="164"/>
      <c r="L2" s="164"/>
      <c r="M2" s="165"/>
      <c r="N2" s="80"/>
      <c r="O2" s="166" t="s">
        <v>119</v>
      </c>
      <c r="P2" s="167"/>
      <c r="Q2" s="168"/>
      <c r="R2" s="169"/>
      <c r="S2" s="169"/>
      <c r="T2" s="169"/>
      <c r="U2" s="169"/>
      <c r="V2" s="169"/>
      <c r="W2" s="170"/>
      <c r="Z2" s="98" t="s">
        <v>157</v>
      </c>
      <c r="AB2" s="122" t="s">
        <v>221</v>
      </c>
      <c r="AD2" s="59"/>
      <c r="AE2" s="39"/>
    </row>
    <row r="3" spans="1:37" ht="25.5" customHeight="1" x14ac:dyDescent="0.15">
      <c r="B3" s="159"/>
      <c r="C3" s="160"/>
      <c r="D3" s="81"/>
      <c r="E3" s="82" t="s">
        <v>2</v>
      </c>
      <c r="F3" s="171"/>
      <c r="G3" s="172"/>
      <c r="H3" s="172"/>
      <c r="I3" s="172"/>
      <c r="J3" s="172"/>
      <c r="K3" s="172"/>
      <c r="L3" s="172"/>
      <c r="M3" s="173"/>
      <c r="N3" s="83"/>
      <c r="O3" s="174" t="s">
        <v>3</v>
      </c>
      <c r="P3" s="175"/>
      <c r="Q3" s="176"/>
      <c r="R3" s="177"/>
      <c r="S3" s="177"/>
      <c r="T3" s="177"/>
      <c r="U3" s="177"/>
      <c r="V3" s="177"/>
      <c r="W3" s="178"/>
      <c r="Z3" s="185" t="s">
        <v>13</v>
      </c>
      <c r="AA3" s="186"/>
      <c r="AB3" s="190" t="s">
        <v>78</v>
      </c>
      <c r="AC3" s="190"/>
      <c r="AD3" s="59"/>
      <c r="AE3" s="39"/>
    </row>
    <row r="4" spans="1:37" ht="25.5" customHeight="1" thickBot="1" x14ac:dyDescent="0.2">
      <c r="B4" s="161"/>
      <c r="C4" s="162"/>
      <c r="D4" s="84"/>
      <c r="E4" s="85" t="s">
        <v>4</v>
      </c>
      <c r="F4" s="179"/>
      <c r="G4" s="180"/>
      <c r="H4" s="180"/>
      <c r="I4" s="180"/>
      <c r="J4" s="180"/>
      <c r="K4" s="180"/>
      <c r="L4" s="180"/>
      <c r="M4" s="181"/>
      <c r="N4" s="86"/>
      <c r="O4" s="144"/>
      <c r="P4" s="145"/>
      <c r="Q4" s="179"/>
      <c r="R4" s="180"/>
      <c r="S4" s="180"/>
      <c r="T4" s="180"/>
      <c r="U4" s="180"/>
      <c r="V4" s="180"/>
      <c r="W4" s="181"/>
      <c r="Z4" s="185" t="s">
        <v>14</v>
      </c>
      <c r="AA4" s="186"/>
      <c r="AB4" s="190" t="s">
        <v>79</v>
      </c>
      <c r="AC4" s="190"/>
      <c r="AD4" s="59"/>
      <c r="AE4" s="39"/>
      <c r="AF4" s="77"/>
      <c r="AG4" s="77"/>
      <c r="AH4" s="77"/>
      <c r="AI4" s="77"/>
    </row>
    <row r="5" spans="1:37" ht="3.75" customHeight="1" thickBot="1" x14ac:dyDescent="0.2">
      <c r="Z5" s="134" t="s">
        <v>180</v>
      </c>
      <c r="AA5" s="135"/>
      <c r="AB5" s="191" t="s">
        <v>181</v>
      </c>
      <c r="AC5" s="191"/>
      <c r="AF5" s="77"/>
      <c r="AG5" s="77"/>
      <c r="AH5" s="77"/>
      <c r="AI5" s="77"/>
    </row>
    <row r="6" spans="1:37" ht="21.75" customHeight="1" x14ac:dyDescent="0.15">
      <c r="A6" s="1" ph="1"/>
      <c r="B6" s="154" t="s">
        <v>5</v>
      </c>
      <c r="C6" s="150" t="s">
        <v>6</v>
      </c>
      <c r="D6" s="150" t="s">
        <v>73</v>
      </c>
      <c r="E6" s="150" t="s">
        <v>7</v>
      </c>
      <c r="F6" s="150" t="s">
        <v>8</v>
      </c>
      <c r="G6" s="142" t="s">
        <v>9</v>
      </c>
      <c r="H6" s="142" t="s">
        <v>10</v>
      </c>
      <c r="I6" s="142" t="s">
        <v>116</v>
      </c>
      <c r="J6" s="142" t="s">
        <v>11</v>
      </c>
      <c r="K6" s="150" t="s">
        <v>1</v>
      </c>
      <c r="L6" s="152" t="s">
        <v>74</v>
      </c>
      <c r="M6" s="146" t="s">
        <v>12</v>
      </c>
      <c r="N6" s="140" t="s">
        <v>75</v>
      </c>
      <c r="O6" s="148" t="s">
        <v>13</v>
      </c>
      <c r="P6" s="148"/>
      <c r="Q6" s="149"/>
      <c r="R6" s="127" t="s">
        <v>14</v>
      </c>
      <c r="S6" s="128"/>
      <c r="T6" s="133" t="s">
        <v>176</v>
      </c>
      <c r="U6" s="128"/>
      <c r="V6" s="129" t="s">
        <v>15</v>
      </c>
      <c r="W6" s="131" t="s">
        <v>16</v>
      </c>
      <c r="Z6" s="136"/>
      <c r="AA6" s="137"/>
      <c r="AB6" s="191"/>
      <c r="AC6" s="191"/>
      <c r="AD6" s="61"/>
      <c r="AE6" s="61"/>
      <c r="AF6" s="3"/>
      <c r="AG6" s="3"/>
      <c r="AH6" s="3"/>
      <c r="AI6" s="3"/>
    </row>
    <row r="7" spans="1:37" ht="21.75" customHeight="1" x14ac:dyDescent="0.15">
      <c r="A7" s="1" ph="1"/>
      <c r="B7" s="155"/>
      <c r="C7" s="151"/>
      <c r="D7" s="151"/>
      <c r="E7" s="151"/>
      <c r="F7" s="151"/>
      <c r="G7" s="143"/>
      <c r="H7" s="143"/>
      <c r="I7" s="143"/>
      <c r="J7" s="143"/>
      <c r="K7" s="151"/>
      <c r="L7" s="153"/>
      <c r="M7" s="147"/>
      <c r="N7" s="141"/>
      <c r="O7" s="87" t="s">
        <v>17</v>
      </c>
      <c r="P7" s="88" t="s">
        <v>18</v>
      </c>
      <c r="Q7" s="89" t="s">
        <v>19</v>
      </c>
      <c r="R7" s="87" t="s">
        <v>17</v>
      </c>
      <c r="S7" s="90" t="s">
        <v>20</v>
      </c>
      <c r="T7" s="87" t="s">
        <v>17</v>
      </c>
      <c r="U7" s="90" t="s">
        <v>20</v>
      </c>
      <c r="V7" s="130"/>
      <c r="W7" s="132"/>
      <c r="Z7" s="120"/>
      <c r="AA7" s="120"/>
      <c r="AB7" s="120"/>
      <c r="AC7" s="120"/>
      <c r="AD7" s="61"/>
      <c r="AE7" s="61"/>
      <c r="AF7" s="3"/>
      <c r="AG7" s="3"/>
      <c r="AH7" s="3"/>
      <c r="AI7" s="3"/>
    </row>
    <row r="8" spans="1:37" ht="19.5" x14ac:dyDescent="0.15">
      <c r="A8" s="1" ph="1"/>
      <c r="B8" s="91">
        <v>1</v>
      </c>
      <c r="C8" s="4"/>
      <c r="D8" s="4"/>
      <c r="E8" s="4"/>
      <c r="F8" s="5" t="s">
        <v>220</v>
      </c>
      <c r="G8" s="6"/>
      <c r="H8" s="5"/>
      <c r="I8" s="94" t="str">
        <f t="shared" ref="I8:I55" si="0">IFERROR(VLOOKUP($H8,障害区分,2,FALSE),"")</f>
        <v/>
      </c>
      <c r="J8" s="5"/>
      <c r="K8" s="99" t="str">
        <f t="shared" ref="K8:K55" si="1">IF(C8="","",$F$2)</f>
        <v/>
      </c>
      <c r="L8" s="100"/>
      <c r="M8" s="119" t="str">
        <f t="shared" ref="M8:M55" si="2">IF($H8="","",IF($H8=15,"STT","一般卓球"))</f>
        <v/>
      </c>
      <c r="N8" s="95"/>
      <c r="O8" s="7"/>
      <c r="P8" s="8"/>
      <c r="Q8" s="10"/>
      <c r="R8" s="7" t="s">
        <v>187</v>
      </c>
      <c r="S8" s="9" t="s">
        <v>187</v>
      </c>
      <c r="T8" s="7" t="s">
        <v>187</v>
      </c>
      <c r="U8" s="9" t="s">
        <v>187</v>
      </c>
      <c r="V8" s="7"/>
      <c r="W8" s="10"/>
      <c r="Z8" s="122"/>
      <c r="AA8" s="122"/>
      <c r="AB8" s="122"/>
      <c r="AC8" s="122"/>
      <c r="AD8" s="61"/>
      <c r="AE8" s="61"/>
      <c r="AF8" s="3"/>
      <c r="AG8" s="3"/>
      <c r="AH8" s="3"/>
      <c r="AI8" s="3"/>
    </row>
    <row r="9" spans="1:37" ht="20.25" customHeight="1" x14ac:dyDescent="0.15">
      <c r="A9" s="1" ph="1"/>
      <c r="B9" s="91">
        <v>2</v>
      </c>
      <c r="C9" s="4"/>
      <c r="D9" s="4"/>
      <c r="E9" s="4"/>
      <c r="F9" s="5"/>
      <c r="G9" s="6"/>
      <c r="H9" s="5"/>
      <c r="I9" s="94" t="str">
        <f t="shared" si="0"/>
        <v/>
      </c>
      <c r="J9" s="5"/>
      <c r="K9" s="99" t="str">
        <f t="shared" si="1"/>
        <v/>
      </c>
      <c r="L9" s="100"/>
      <c r="M9" s="119" t="str">
        <f t="shared" si="2"/>
        <v/>
      </c>
      <c r="N9" s="95"/>
      <c r="O9" s="7" t="s">
        <v>187</v>
      </c>
      <c r="P9" s="8"/>
      <c r="Q9" s="10"/>
      <c r="R9" s="7" t="s">
        <v>187</v>
      </c>
      <c r="S9" s="9" t="s">
        <v>187</v>
      </c>
      <c r="T9" s="7" t="s">
        <v>187</v>
      </c>
      <c r="U9" s="9" t="s">
        <v>187</v>
      </c>
      <c r="V9" s="7" t="s">
        <v>187</v>
      </c>
      <c r="W9" s="10"/>
      <c r="Z9" s="139" t="s">
        <v>76</v>
      </c>
      <c r="AA9" s="139"/>
      <c r="AB9" s="139"/>
      <c r="AC9" s="139"/>
      <c r="AD9" s="61"/>
      <c r="AE9" s="39" t="s">
        <v>112</v>
      </c>
      <c r="AF9"/>
      <c r="AG9"/>
      <c r="AH9"/>
      <c r="AI9"/>
      <c r="AJ9"/>
      <c r="AK9"/>
    </row>
    <row r="10" spans="1:37" ht="19.5" x14ac:dyDescent="0.15">
      <c r="A10" s="1" ph="1"/>
      <c r="B10" s="91">
        <v>3</v>
      </c>
      <c r="C10" s="4"/>
      <c r="D10" s="4"/>
      <c r="E10" s="4"/>
      <c r="F10" s="5"/>
      <c r="G10" s="6"/>
      <c r="H10" s="5"/>
      <c r="I10" s="94" t="str">
        <f t="shared" si="0"/>
        <v/>
      </c>
      <c r="J10" s="5"/>
      <c r="K10" s="99" t="str">
        <f t="shared" si="1"/>
        <v/>
      </c>
      <c r="L10" s="100"/>
      <c r="M10" s="119" t="str">
        <f t="shared" si="2"/>
        <v/>
      </c>
      <c r="N10" s="95"/>
      <c r="O10" s="7"/>
      <c r="P10" s="8"/>
      <c r="Q10" s="10"/>
      <c r="R10" s="7"/>
      <c r="S10" s="9"/>
      <c r="T10" s="7"/>
      <c r="U10" s="9"/>
      <c r="V10" s="7"/>
      <c r="W10" s="10"/>
      <c r="Z10" s="138" t="s">
        <v>104</v>
      </c>
      <c r="AA10" s="187" t="s">
        <v>80</v>
      </c>
      <c r="AB10" s="188" t="s">
        <v>81</v>
      </c>
      <c r="AC10" s="63" t="s">
        <v>82</v>
      </c>
      <c r="AD10" s="64">
        <v>1</v>
      </c>
      <c r="AE10" s="39" t="s">
        <v>112</v>
      </c>
      <c r="AF10"/>
      <c r="AG10"/>
      <c r="AH10"/>
      <c r="AI10"/>
      <c r="AJ10"/>
      <c r="AK10"/>
    </row>
    <row r="11" spans="1:37" ht="20.25" customHeight="1" x14ac:dyDescent="0.15">
      <c r="A11" s="1" ph="1"/>
      <c r="B11" s="91">
        <v>4</v>
      </c>
      <c r="C11" s="4"/>
      <c r="D11" s="4"/>
      <c r="E11" s="4"/>
      <c r="F11" s="5"/>
      <c r="G11" s="6"/>
      <c r="H11" s="5"/>
      <c r="I11" s="94" t="str">
        <f t="shared" si="0"/>
        <v/>
      </c>
      <c r="J11" s="5"/>
      <c r="K11" s="99" t="str">
        <f t="shared" si="1"/>
        <v/>
      </c>
      <c r="L11" s="100"/>
      <c r="M11" s="119" t="str">
        <f t="shared" si="2"/>
        <v/>
      </c>
      <c r="N11" s="95"/>
      <c r="O11" s="7"/>
      <c r="P11" s="8"/>
      <c r="Q11" s="10"/>
      <c r="R11" s="7"/>
      <c r="S11" s="9"/>
      <c r="T11" s="7"/>
      <c r="U11" s="9"/>
      <c r="V11" s="7"/>
      <c r="W11" s="10"/>
      <c r="Z11" s="138"/>
      <c r="AA11" s="187"/>
      <c r="AB11" s="188"/>
      <c r="AC11" s="63" t="s">
        <v>83</v>
      </c>
      <c r="AD11" s="64">
        <v>2</v>
      </c>
      <c r="AE11" s="39" t="s">
        <v>112</v>
      </c>
      <c r="AF11"/>
      <c r="AG11"/>
      <c r="AH11"/>
      <c r="AI11"/>
      <c r="AJ11"/>
      <c r="AK11"/>
    </row>
    <row r="12" spans="1:37" ht="19.5" x14ac:dyDescent="0.15">
      <c r="A12" s="1" ph="1"/>
      <c r="B12" s="91">
        <v>5</v>
      </c>
      <c r="C12" s="4"/>
      <c r="D12" s="4"/>
      <c r="E12" s="4"/>
      <c r="F12" s="5"/>
      <c r="G12" s="6"/>
      <c r="H12" s="5"/>
      <c r="I12" s="94" t="str">
        <f t="shared" si="0"/>
        <v/>
      </c>
      <c r="J12" s="5"/>
      <c r="K12" s="99" t="str">
        <f t="shared" si="1"/>
        <v/>
      </c>
      <c r="L12" s="100"/>
      <c r="M12" s="119" t="str">
        <f t="shared" si="2"/>
        <v/>
      </c>
      <c r="N12" s="95"/>
      <c r="O12" s="7"/>
      <c r="P12" s="8"/>
      <c r="Q12" s="10"/>
      <c r="R12" s="7"/>
      <c r="S12" s="9"/>
      <c r="T12" s="7"/>
      <c r="U12" s="9"/>
      <c r="V12" s="7"/>
      <c r="W12" s="10"/>
      <c r="Z12" s="138"/>
      <c r="AA12" s="187"/>
      <c r="AB12" s="188" t="s">
        <v>84</v>
      </c>
      <c r="AC12" s="63" t="s">
        <v>85</v>
      </c>
      <c r="AD12" s="64">
        <v>3</v>
      </c>
      <c r="AE12" s="39" t="s">
        <v>112</v>
      </c>
      <c r="AF12"/>
      <c r="AG12"/>
      <c r="AH12"/>
      <c r="AI12"/>
      <c r="AJ12"/>
      <c r="AK12"/>
    </row>
    <row r="13" spans="1:37" ht="20.25" customHeight="1" x14ac:dyDescent="0.15">
      <c r="A13" s="1" ph="1"/>
      <c r="B13" s="91">
        <v>6</v>
      </c>
      <c r="C13" s="4"/>
      <c r="D13" s="4"/>
      <c r="E13" s="4"/>
      <c r="F13" s="5"/>
      <c r="G13" s="6"/>
      <c r="H13" s="5"/>
      <c r="I13" s="94" t="str">
        <f t="shared" si="0"/>
        <v/>
      </c>
      <c r="J13" s="5"/>
      <c r="K13" s="99" t="str">
        <f t="shared" si="1"/>
        <v/>
      </c>
      <c r="L13" s="100"/>
      <c r="M13" s="119" t="str">
        <f t="shared" si="2"/>
        <v/>
      </c>
      <c r="N13" s="95"/>
      <c r="O13" s="7"/>
      <c r="P13" s="8"/>
      <c r="Q13" s="10"/>
      <c r="R13" s="7"/>
      <c r="S13" s="9"/>
      <c r="T13" s="7"/>
      <c r="U13" s="9"/>
      <c r="V13" s="7"/>
      <c r="W13" s="10"/>
      <c r="Z13" s="138"/>
      <c r="AA13" s="187"/>
      <c r="AB13" s="188"/>
      <c r="AC13" s="63" t="s">
        <v>86</v>
      </c>
      <c r="AD13" s="64">
        <v>4</v>
      </c>
      <c r="AE13" s="39" t="s">
        <v>112</v>
      </c>
      <c r="AF13"/>
      <c r="AG13"/>
      <c r="AH13"/>
      <c r="AI13"/>
      <c r="AJ13"/>
      <c r="AK13"/>
    </row>
    <row r="14" spans="1:37" ht="19.5" x14ac:dyDescent="0.15">
      <c r="A14" s="1" ph="1"/>
      <c r="B14" s="91">
        <v>7</v>
      </c>
      <c r="C14" s="4"/>
      <c r="D14" s="4"/>
      <c r="E14" s="4"/>
      <c r="F14" s="5"/>
      <c r="G14" s="6"/>
      <c r="H14" s="5"/>
      <c r="I14" s="94" t="str">
        <f t="shared" si="0"/>
        <v/>
      </c>
      <c r="J14" s="5"/>
      <c r="K14" s="99" t="str">
        <f t="shared" si="1"/>
        <v/>
      </c>
      <c r="L14" s="100"/>
      <c r="M14" s="119" t="str">
        <f t="shared" si="2"/>
        <v/>
      </c>
      <c r="N14" s="95"/>
      <c r="O14" s="7"/>
      <c r="P14" s="8"/>
      <c r="Q14" s="10"/>
      <c r="R14" s="7"/>
      <c r="S14" s="9"/>
      <c r="T14" s="7"/>
      <c r="U14" s="9"/>
      <c r="V14" s="7"/>
      <c r="W14" s="10"/>
      <c r="Z14" s="138"/>
      <c r="AA14" s="187"/>
      <c r="AB14" s="188"/>
      <c r="AC14" s="63" t="s">
        <v>87</v>
      </c>
      <c r="AD14" s="64">
        <v>5</v>
      </c>
      <c r="AE14" s="39" t="s">
        <v>112</v>
      </c>
      <c r="AF14"/>
      <c r="AG14"/>
      <c r="AH14"/>
      <c r="AI14"/>
      <c r="AJ14"/>
      <c r="AK14"/>
    </row>
    <row r="15" spans="1:37" ht="21" customHeight="1" x14ac:dyDescent="0.15">
      <c r="A15" s="1" ph="1"/>
      <c r="B15" s="91">
        <v>8</v>
      </c>
      <c r="C15" s="4"/>
      <c r="D15" s="4"/>
      <c r="E15" s="4"/>
      <c r="F15" s="5"/>
      <c r="G15" s="6"/>
      <c r="H15" s="5"/>
      <c r="I15" s="94" t="str">
        <f t="shared" si="0"/>
        <v/>
      </c>
      <c r="J15" s="5"/>
      <c r="K15" s="99" t="str">
        <f t="shared" si="1"/>
        <v/>
      </c>
      <c r="L15" s="100"/>
      <c r="M15" s="119" t="str">
        <f t="shared" si="2"/>
        <v/>
      </c>
      <c r="N15" s="95"/>
      <c r="O15" s="7"/>
      <c r="P15" s="8"/>
      <c r="Q15" s="10"/>
      <c r="R15" s="7"/>
      <c r="S15" s="9"/>
      <c r="T15" s="7"/>
      <c r="U15" s="9"/>
      <c r="V15" s="7"/>
      <c r="W15" s="10"/>
      <c r="Z15" s="138"/>
      <c r="AA15" s="187"/>
      <c r="AB15" s="63" t="s">
        <v>88</v>
      </c>
      <c r="AC15" s="63" t="s">
        <v>88</v>
      </c>
      <c r="AD15" s="64">
        <v>6</v>
      </c>
      <c r="AE15" s="39" t="s">
        <v>112</v>
      </c>
      <c r="AF15"/>
      <c r="AG15"/>
      <c r="AH15"/>
      <c r="AI15"/>
      <c r="AJ15"/>
      <c r="AK15"/>
    </row>
    <row r="16" spans="1:37" ht="22.5" x14ac:dyDescent="0.15">
      <c r="A16" s="1" ph="1"/>
      <c r="B16" s="91">
        <v>9</v>
      </c>
      <c r="C16" s="4"/>
      <c r="D16" s="4"/>
      <c r="E16" s="4"/>
      <c r="F16" s="5"/>
      <c r="G16" s="6"/>
      <c r="H16" s="5"/>
      <c r="I16" s="94" t="str">
        <f t="shared" si="0"/>
        <v/>
      </c>
      <c r="J16" s="5"/>
      <c r="K16" s="99" t="str">
        <f t="shared" si="1"/>
        <v/>
      </c>
      <c r="L16" s="100"/>
      <c r="M16" s="119" t="str">
        <f t="shared" si="2"/>
        <v/>
      </c>
      <c r="N16" s="95"/>
      <c r="O16" s="7"/>
      <c r="P16" s="8"/>
      <c r="Q16" s="10"/>
      <c r="R16" s="7"/>
      <c r="S16" s="9"/>
      <c r="T16" s="7"/>
      <c r="U16" s="9"/>
      <c r="V16" s="7"/>
      <c r="W16" s="10"/>
      <c r="Z16" s="138"/>
      <c r="AA16" s="187"/>
      <c r="AB16" s="189" t="s">
        <v>89</v>
      </c>
      <c r="AC16" s="18" t="s">
        <v>90</v>
      </c>
      <c r="AD16" s="64">
        <v>7</v>
      </c>
      <c r="AE16" s="39" t="s">
        <v>112</v>
      </c>
      <c r="AF16"/>
      <c r="AG16"/>
      <c r="AH16"/>
      <c r="AI16"/>
      <c r="AJ16"/>
      <c r="AK16"/>
    </row>
    <row r="17" spans="1:37" ht="20.25" customHeight="1" x14ac:dyDescent="0.15">
      <c r="A17" s="1" ph="1"/>
      <c r="B17" s="91">
        <v>10</v>
      </c>
      <c r="C17" s="4"/>
      <c r="D17" s="4"/>
      <c r="E17" s="4"/>
      <c r="F17" s="5"/>
      <c r="G17" s="6"/>
      <c r="H17" s="5"/>
      <c r="I17" s="94" t="str">
        <f t="shared" si="0"/>
        <v/>
      </c>
      <c r="J17" s="5"/>
      <c r="K17" s="99" t="str">
        <f t="shared" si="1"/>
        <v/>
      </c>
      <c r="L17" s="100"/>
      <c r="M17" s="119" t="str">
        <f t="shared" si="2"/>
        <v/>
      </c>
      <c r="N17" s="95"/>
      <c r="O17" s="7"/>
      <c r="P17" s="8"/>
      <c r="Q17" s="10"/>
      <c r="R17" s="7"/>
      <c r="S17" s="9"/>
      <c r="T17" s="7"/>
      <c r="U17" s="9"/>
      <c r="V17" s="7"/>
      <c r="W17" s="10"/>
      <c r="Z17" s="138"/>
      <c r="AA17" s="187"/>
      <c r="AB17" s="188"/>
      <c r="AC17" s="63" t="s">
        <v>91</v>
      </c>
      <c r="AD17" s="64">
        <v>8</v>
      </c>
      <c r="AE17" s="39" t="s">
        <v>112</v>
      </c>
      <c r="AF17"/>
      <c r="AG17"/>
      <c r="AH17"/>
      <c r="AI17"/>
      <c r="AJ17"/>
      <c r="AK17"/>
    </row>
    <row r="18" spans="1:37" ht="19.5" x14ac:dyDescent="0.15">
      <c r="A18" s="1" ph="1"/>
      <c r="B18" s="91">
        <v>11</v>
      </c>
      <c r="C18" s="4"/>
      <c r="D18" s="4"/>
      <c r="E18" s="4"/>
      <c r="F18" s="5"/>
      <c r="G18" s="6"/>
      <c r="H18" s="5"/>
      <c r="I18" s="94" t="str">
        <f t="shared" si="0"/>
        <v/>
      </c>
      <c r="J18" s="5"/>
      <c r="K18" s="99" t="str">
        <f t="shared" si="1"/>
        <v/>
      </c>
      <c r="L18" s="100"/>
      <c r="M18" s="119" t="str">
        <f t="shared" si="2"/>
        <v/>
      </c>
      <c r="N18" s="95"/>
      <c r="O18" s="7"/>
      <c r="P18" s="8"/>
      <c r="Q18" s="10"/>
      <c r="R18" s="7"/>
      <c r="S18" s="9"/>
      <c r="T18" s="7"/>
      <c r="U18" s="9"/>
      <c r="V18" s="7"/>
      <c r="W18" s="10"/>
      <c r="Z18" s="138"/>
      <c r="AA18" s="187"/>
      <c r="AB18" s="188"/>
      <c r="AC18" s="63" t="s">
        <v>92</v>
      </c>
      <c r="AD18" s="64">
        <v>9</v>
      </c>
      <c r="AE18" s="39" t="s">
        <v>112</v>
      </c>
      <c r="AF18"/>
      <c r="AG18"/>
      <c r="AH18"/>
      <c r="AI18"/>
      <c r="AJ18"/>
      <c r="AK18"/>
    </row>
    <row r="19" spans="1:37" ht="19.5" x14ac:dyDescent="0.15">
      <c r="A19" s="1" ph="1"/>
      <c r="B19" s="91">
        <v>12</v>
      </c>
      <c r="C19" s="4"/>
      <c r="D19" s="4"/>
      <c r="E19" s="4"/>
      <c r="F19" s="5"/>
      <c r="G19" s="6"/>
      <c r="H19" s="5"/>
      <c r="I19" s="94" t="str">
        <f t="shared" si="0"/>
        <v/>
      </c>
      <c r="J19" s="5"/>
      <c r="K19" s="99" t="str">
        <f t="shared" si="1"/>
        <v/>
      </c>
      <c r="L19" s="100"/>
      <c r="M19" s="119" t="str">
        <f t="shared" si="2"/>
        <v/>
      </c>
      <c r="N19" s="95"/>
      <c r="O19" s="7"/>
      <c r="P19" s="8"/>
      <c r="Q19" s="10"/>
      <c r="R19" s="7"/>
      <c r="S19" s="9"/>
      <c r="T19" s="7"/>
      <c r="U19" s="9"/>
      <c r="V19" s="7"/>
      <c r="W19" s="10"/>
      <c r="Z19" s="138"/>
      <c r="AA19" s="187"/>
      <c r="AB19" s="189" t="s">
        <v>93</v>
      </c>
      <c r="AC19" s="63" t="s">
        <v>94</v>
      </c>
      <c r="AD19" s="64">
        <v>10</v>
      </c>
      <c r="AE19" s="39" t="s">
        <v>112</v>
      </c>
      <c r="AF19"/>
      <c r="AG19"/>
      <c r="AH19"/>
      <c r="AI19"/>
      <c r="AJ19"/>
      <c r="AK19"/>
    </row>
    <row r="20" spans="1:37" ht="19.5" x14ac:dyDescent="0.15">
      <c r="A20" s="1" ph="1"/>
      <c r="B20" s="91">
        <v>13</v>
      </c>
      <c r="C20" s="4"/>
      <c r="D20" s="4"/>
      <c r="E20" s="4"/>
      <c r="F20" s="5"/>
      <c r="G20" s="6"/>
      <c r="H20" s="5"/>
      <c r="I20" s="94" t="str">
        <f t="shared" si="0"/>
        <v/>
      </c>
      <c r="J20" s="5"/>
      <c r="K20" s="99" t="str">
        <f t="shared" si="1"/>
        <v/>
      </c>
      <c r="L20" s="100"/>
      <c r="M20" s="119" t="str">
        <f t="shared" si="2"/>
        <v/>
      </c>
      <c r="N20" s="95"/>
      <c r="O20" s="7"/>
      <c r="P20" s="8"/>
      <c r="Q20" s="10"/>
      <c r="R20" s="7"/>
      <c r="S20" s="9"/>
      <c r="T20" s="7"/>
      <c r="U20" s="9"/>
      <c r="V20" s="7"/>
      <c r="W20" s="10"/>
      <c r="Z20" s="138"/>
      <c r="AA20" s="187"/>
      <c r="AB20" s="188"/>
      <c r="AC20" s="63" t="s">
        <v>95</v>
      </c>
      <c r="AD20" s="64">
        <v>11</v>
      </c>
      <c r="AE20" s="39" t="s">
        <v>112</v>
      </c>
      <c r="AF20"/>
      <c r="AG20"/>
      <c r="AH20"/>
      <c r="AI20"/>
      <c r="AJ20"/>
      <c r="AK20"/>
    </row>
    <row r="21" spans="1:37" ht="20.25" customHeight="1" x14ac:dyDescent="0.15">
      <c r="A21" s="1" ph="1"/>
      <c r="B21" s="91">
        <v>14</v>
      </c>
      <c r="C21" s="4"/>
      <c r="D21" s="4"/>
      <c r="E21" s="4"/>
      <c r="F21" s="5"/>
      <c r="G21" s="6"/>
      <c r="H21" s="5"/>
      <c r="I21" s="94" t="str">
        <f t="shared" si="0"/>
        <v/>
      </c>
      <c r="J21" s="5"/>
      <c r="K21" s="99" t="str">
        <f t="shared" si="1"/>
        <v/>
      </c>
      <c r="L21" s="100"/>
      <c r="M21" s="119" t="str">
        <f t="shared" si="2"/>
        <v/>
      </c>
      <c r="N21" s="95"/>
      <c r="O21" s="7"/>
      <c r="P21" s="8"/>
      <c r="Q21" s="10"/>
      <c r="R21" s="7"/>
      <c r="S21" s="9"/>
      <c r="T21" s="7"/>
      <c r="U21" s="9"/>
      <c r="V21" s="7"/>
      <c r="W21" s="10"/>
      <c r="Z21" s="138"/>
      <c r="AA21" s="187"/>
      <c r="AB21" s="188"/>
      <c r="AC21" s="63" t="s">
        <v>96</v>
      </c>
      <c r="AD21" s="64">
        <v>12</v>
      </c>
      <c r="AE21" s="39" t="s">
        <v>112</v>
      </c>
      <c r="AF21"/>
      <c r="AG21"/>
      <c r="AH21"/>
      <c r="AI21"/>
      <c r="AJ21"/>
      <c r="AK21"/>
    </row>
    <row r="22" spans="1:37" ht="19.5" x14ac:dyDescent="0.15">
      <c r="A22" s="1" ph="1"/>
      <c r="B22" s="91">
        <v>15</v>
      </c>
      <c r="C22" s="4"/>
      <c r="D22" s="4"/>
      <c r="E22" s="4"/>
      <c r="F22" s="5"/>
      <c r="G22" s="6"/>
      <c r="H22" s="5"/>
      <c r="I22" s="94" t="str">
        <f t="shared" si="0"/>
        <v/>
      </c>
      <c r="J22" s="5"/>
      <c r="K22" s="99" t="str">
        <f t="shared" si="1"/>
        <v/>
      </c>
      <c r="L22" s="100"/>
      <c r="M22" s="119" t="str">
        <f t="shared" si="2"/>
        <v/>
      </c>
      <c r="N22" s="95"/>
      <c r="O22" s="7"/>
      <c r="P22" s="8"/>
      <c r="Q22" s="10"/>
      <c r="R22" s="7"/>
      <c r="S22" s="9"/>
      <c r="T22" s="7"/>
      <c r="U22" s="9"/>
      <c r="V22" s="7"/>
      <c r="W22" s="10"/>
      <c r="Z22" s="138"/>
      <c r="AA22" s="187"/>
      <c r="AB22" s="188"/>
      <c r="AC22" s="63" t="s">
        <v>97</v>
      </c>
      <c r="AD22" s="64">
        <v>13</v>
      </c>
      <c r="AE22" s="39" t="s">
        <v>112</v>
      </c>
      <c r="AF22"/>
      <c r="AG22"/>
      <c r="AH22"/>
      <c r="AI22"/>
      <c r="AJ22"/>
      <c r="AK22"/>
    </row>
    <row r="23" spans="1:37" ht="20.25" customHeight="1" x14ac:dyDescent="0.15">
      <c r="A23" s="1" ph="1"/>
      <c r="B23" s="91">
        <v>16</v>
      </c>
      <c r="C23" s="4"/>
      <c r="D23" s="4"/>
      <c r="E23" s="4"/>
      <c r="F23" s="5"/>
      <c r="G23" s="6"/>
      <c r="H23" s="5"/>
      <c r="I23" s="94" t="str">
        <f t="shared" si="0"/>
        <v/>
      </c>
      <c r="J23" s="5"/>
      <c r="K23" s="99" t="str">
        <f t="shared" si="1"/>
        <v/>
      </c>
      <c r="L23" s="100"/>
      <c r="M23" s="119" t="str">
        <f t="shared" si="2"/>
        <v/>
      </c>
      <c r="N23" s="95"/>
      <c r="O23" s="7"/>
      <c r="P23" s="8"/>
      <c r="Q23" s="10"/>
      <c r="R23" s="7"/>
      <c r="S23" s="9"/>
      <c r="T23" s="7"/>
      <c r="U23" s="9"/>
      <c r="V23" s="7"/>
      <c r="W23" s="10"/>
      <c r="Z23" s="138"/>
      <c r="AA23" s="187"/>
      <c r="AB23" s="188"/>
      <c r="AC23" s="63" t="s">
        <v>98</v>
      </c>
      <c r="AD23" s="64">
        <v>14</v>
      </c>
      <c r="AE23" s="39" t="s">
        <v>113</v>
      </c>
      <c r="AF23"/>
      <c r="AG23"/>
      <c r="AH23"/>
      <c r="AI23"/>
      <c r="AJ23"/>
      <c r="AK23"/>
    </row>
    <row r="24" spans="1:37" ht="19.5" x14ac:dyDescent="0.15">
      <c r="A24" s="1" ph="1"/>
      <c r="B24" s="91">
        <v>17</v>
      </c>
      <c r="C24" s="4"/>
      <c r="D24" s="4"/>
      <c r="E24" s="4"/>
      <c r="F24" s="5"/>
      <c r="G24" s="6"/>
      <c r="H24" s="5"/>
      <c r="I24" s="94" t="str">
        <f t="shared" si="0"/>
        <v/>
      </c>
      <c r="J24" s="5"/>
      <c r="K24" s="99" t="str">
        <f t="shared" si="1"/>
        <v/>
      </c>
      <c r="L24" s="100"/>
      <c r="M24" s="119" t="str">
        <f t="shared" si="2"/>
        <v/>
      </c>
      <c r="N24" s="95"/>
      <c r="O24" s="7"/>
      <c r="P24" s="8"/>
      <c r="Q24" s="10"/>
      <c r="R24" s="7"/>
      <c r="S24" s="9"/>
      <c r="T24" s="7"/>
      <c r="U24" s="9"/>
      <c r="V24" s="7"/>
      <c r="W24" s="10"/>
      <c r="Z24" s="138"/>
      <c r="AA24" s="188" t="s">
        <v>99</v>
      </c>
      <c r="AB24" s="188"/>
      <c r="AC24" s="63" t="s">
        <v>208</v>
      </c>
      <c r="AD24" s="64">
        <v>15</v>
      </c>
      <c r="AE24" s="39" t="s">
        <v>113</v>
      </c>
      <c r="AF24"/>
      <c r="AG24"/>
      <c r="AH24"/>
      <c r="AI24"/>
      <c r="AJ24"/>
      <c r="AK24"/>
    </row>
    <row r="25" spans="1:37" ht="20.25" customHeight="1" x14ac:dyDescent="0.15">
      <c r="A25" s="1" ph="1"/>
      <c r="B25" s="91">
        <v>18</v>
      </c>
      <c r="C25" s="4"/>
      <c r="D25" s="4"/>
      <c r="E25" s="4"/>
      <c r="F25" s="5"/>
      <c r="G25" s="6"/>
      <c r="H25" s="5"/>
      <c r="I25" s="94" t="str">
        <f t="shared" si="0"/>
        <v/>
      </c>
      <c r="J25" s="5"/>
      <c r="K25" s="99" t="str">
        <f t="shared" si="1"/>
        <v/>
      </c>
      <c r="L25" s="100"/>
      <c r="M25" s="119" t="str">
        <f t="shared" si="2"/>
        <v/>
      </c>
      <c r="N25" s="95"/>
      <c r="O25" s="7"/>
      <c r="P25" s="8"/>
      <c r="Q25" s="10"/>
      <c r="R25" s="7"/>
      <c r="S25" s="9"/>
      <c r="T25" s="7"/>
      <c r="U25" s="9"/>
      <c r="V25" s="7"/>
      <c r="W25" s="10"/>
      <c r="Z25" s="138"/>
      <c r="AA25" s="188"/>
      <c r="AB25" s="188"/>
      <c r="AC25" s="63" t="s">
        <v>209</v>
      </c>
      <c r="AD25" s="64">
        <v>16</v>
      </c>
      <c r="AE25" s="39" t="s">
        <v>114</v>
      </c>
      <c r="AF25"/>
      <c r="AG25"/>
      <c r="AH25"/>
      <c r="AI25"/>
      <c r="AJ25"/>
      <c r="AK25"/>
    </row>
    <row r="26" spans="1:37" ht="19.5" x14ac:dyDescent="0.15">
      <c r="A26" s="1" ph="1"/>
      <c r="B26" s="91">
        <v>19</v>
      </c>
      <c r="C26" s="4"/>
      <c r="D26" s="4"/>
      <c r="E26" s="4"/>
      <c r="F26" s="5"/>
      <c r="G26" s="6"/>
      <c r="H26" s="5"/>
      <c r="I26" s="94" t="str">
        <f t="shared" si="0"/>
        <v/>
      </c>
      <c r="J26" s="5"/>
      <c r="K26" s="99" t="str">
        <f t="shared" si="1"/>
        <v/>
      </c>
      <c r="L26" s="100"/>
      <c r="M26" s="119" t="str">
        <f t="shared" si="2"/>
        <v/>
      </c>
      <c r="N26" s="95"/>
      <c r="O26" s="7"/>
      <c r="P26" s="8"/>
      <c r="Q26" s="10"/>
      <c r="R26" s="7"/>
      <c r="S26" s="9"/>
      <c r="T26" s="7"/>
      <c r="U26" s="9"/>
      <c r="V26" s="7"/>
      <c r="W26" s="10"/>
      <c r="Z26" s="138"/>
      <c r="AA26" s="189" t="s">
        <v>100</v>
      </c>
      <c r="AB26" s="189"/>
      <c r="AC26" s="188" t="s">
        <v>101</v>
      </c>
      <c r="AD26" s="126">
        <v>17</v>
      </c>
      <c r="AE26" s="39"/>
      <c r="AF26"/>
      <c r="AG26"/>
      <c r="AH26"/>
      <c r="AI26"/>
      <c r="AJ26"/>
      <c r="AK26"/>
    </row>
    <row r="27" spans="1:37" ht="20.25" customHeight="1" x14ac:dyDescent="0.15">
      <c r="A27" s="1" ph="1"/>
      <c r="B27" s="91">
        <v>20</v>
      </c>
      <c r="C27" s="4"/>
      <c r="D27" s="4"/>
      <c r="E27" s="4"/>
      <c r="F27" s="5"/>
      <c r="G27" s="6"/>
      <c r="H27" s="5"/>
      <c r="I27" s="94" t="str">
        <f t="shared" si="0"/>
        <v/>
      </c>
      <c r="J27" s="5"/>
      <c r="K27" s="99" t="str">
        <f t="shared" si="1"/>
        <v/>
      </c>
      <c r="L27" s="100"/>
      <c r="M27" s="119" t="str">
        <f t="shared" si="2"/>
        <v/>
      </c>
      <c r="N27" s="95"/>
      <c r="O27" s="7"/>
      <c r="P27" s="8"/>
      <c r="Q27" s="10"/>
      <c r="R27" s="7"/>
      <c r="S27" s="9"/>
      <c r="T27" s="7"/>
      <c r="U27" s="9"/>
      <c r="V27" s="7"/>
      <c r="W27" s="10"/>
      <c r="Z27" s="138"/>
      <c r="AA27" s="189"/>
      <c r="AB27" s="189"/>
      <c r="AC27" s="188"/>
      <c r="AD27" s="126"/>
      <c r="AE27" s="39" t="s">
        <v>115</v>
      </c>
      <c r="AF27"/>
      <c r="AG27"/>
      <c r="AH27"/>
      <c r="AI27"/>
      <c r="AJ27"/>
      <c r="AK27"/>
    </row>
    <row r="28" spans="1:37" ht="19.5" x14ac:dyDescent="0.15">
      <c r="A28" s="1" ph="1"/>
      <c r="B28" s="91">
        <v>21</v>
      </c>
      <c r="C28" s="4"/>
      <c r="D28" s="4"/>
      <c r="E28" s="4"/>
      <c r="F28" s="5"/>
      <c r="G28" s="6"/>
      <c r="H28" s="5"/>
      <c r="I28" s="94" t="str">
        <f t="shared" si="0"/>
        <v/>
      </c>
      <c r="J28" s="5"/>
      <c r="K28" s="99" t="str">
        <f t="shared" si="1"/>
        <v/>
      </c>
      <c r="L28" s="100"/>
      <c r="M28" s="119" t="str">
        <f t="shared" si="2"/>
        <v/>
      </c>
      <c r="N28" s="95"/>
      <c r="O28" s="7"/>
      <c r="P28" s="8"/>
      <c r="Q28" s="10"/>
      <c r="R28" s="7"/>
      <c r="S28" s="9"/>
      <c r="T28" s="7"/>
      <c r="U28" s="9"/>
      <c r="V28" s="7"/>
      <c r="W28" s="10"/>
      <c r="Z28" s="182" t="s">
        <v>102</v>
      </c>
      <c r="AA28" s="183"/>
      <c r="AB28" s="183"/>
      <c r="AC28" s="184"/>
      <c r="AD28" s="62">
        <v>18</v>
      </c>
      <c r="AE28" s="65" t="s">
        <v>175</v>
      </c>
      <c r="AF28"/>
      <c r="AG28"/>
      <c r="AH28"/>
      <c r="AI28"/>
      <c r="AJ28"/>
      <c r="AK28"/>
    </row>
    <row r="29" spans="1:37" ht="20.25" customHeight="1" x14ac:dyDescent="0.15">
      <c r="A29" s="1" ph="1"/>
      <c r="B29" s="91">
        <v>22</v>
      </c>
      <c r="C29" s="4"/>
      <c r="D29" s="4"/>
      <c r="E29" s="4"/>
      <c r="F29" s="5"/>
      <c r="G29" s="6"/>
      <c r="H29" s="5"/>
      <c r="I29" s="94" t="str">
        <f t="shared" si="0"/>
        <v/>
      </c>
      <c r="J29" s="5"/>
      <c r="K29" s="99" t="str">
        <f t="shared" si="1"/>
        <v/>
      </c>
      <c r="L29" s="100"/>
      <c r="M29" s="119" t="str">
        <f t="shared" si="2"/>
        <v/>
      </c>
      <c r="N29" s="95"/>
      <c r="O29" s="7"/>
      <c r="P29" s="8"/>
      <c r="Q29" s="10"/>
      <c r="R29" s="7"/>
      <c r="S29" s="9"/>
      <c r="T29" s="7"/>
      <c r="U29" s="9"/>
      <c r="V29" s="7"/>
      <c r="W29" s="10"/>
      <c r="Z29" s="182" t="s">
        <v>189</v>
      </c>
      <c r="AA29" s="183"/>
      <c r="AB29" s="183"/>
      <c r="AC29" s="184"/>
      <c r="AD29" s="64">
        <v>19</v>
      </c>
      <c r="AE29" s="3"/>
      <c r="AF29"/>
      <c r="AG29"/>
      <c r="AH29"/>
      <c r="AI29"/>
      <c r="AJ29"/>
      <c r="AK29"/>
    </row>
    <row r="30" spans="1:37" ht="19.5" x14ac:dyDescent="0.15">
      <c r="A30" s="1" ph="1"/>
      <c r="B30" s="91">
        <v>23</v>
      </c>
      <c r="C30" s="4"/>
      <c r="D30" s="4"/>
      <c r="E30" s="4"/>
      <c r="F30" s="5"/>
      <c r="G30" s="6"/>
      <c r="H30" s="5"/>
      <c r="I30" s="94" t="str">
        <f t="shared" si="0"/>
        <v/>
      </c>
      <c r="J30" s="5"/>
      <c r="K30" s="99" t="str">
        <f t="shared" si="1"/>
        <v/>
      </c>
      <c r="L30" s="100"/>
      <c r="M30" s="119" t="str">
        <f t="shared" si="2"/>
        <v/>
      </c>
      <c r="N30" s="95"/>
      <c r="O30" s="7"/>
      <c r="P30" s="8"/>
      <c r="Q30" s="10"/>
      <c r="R30" s="7"/>
      <c r="S30" s="9"/>
      <c r="T30" s="7"/>
      <c r="U30" s="9"/>
      <c r="V30" s="7"/>
      <c r="W30" s="10"/>
      <c r="AA30" s="3"/>
      <c r="AB30" s="3"/>
      <c r="AC30" s="3"/>
      <c r="AD30" s="3"/>
      <c r="AE30" s="3"/>
      <c r="AF30"/>
      <c r="AG30"/>
      <c r="AH30"/>
      <c r="AI30"/>
      <c r="AJ30"/>
      <c r="AK30"/>
    </row>
    <row r="31" spans="1:37" ht="20.25" customHeight="1" x14ac:dyDescent="0.15">
      <c r="A31" s="1" ph="1"/>
      <c r="B31" s="91">
        <v>24</v>
      </c>
      <c r="C31" s="4"/>
      <c r="D31" s="4"/>
      <c r="E31" s="4"/>
      <c r="F31" s="5"/>
      <c r="G31" s="6"/>
      <c r="H31" s="5"/>
      <c r="I31" s="94" t="str">
        <f t="shared" si="0"/>
        <v/>
      </c>
      <c r="J31" s="5"/>
      <c r="K31" s="99" t="str">
        <f t="shared" si="1"/>
        <v/>
      </c>
      <c r="L31" s="100"/>
      <c r="M31" s="119" t="str">
        <f t="shared" si="2"/>
        <v/>
      </c>
      <c r="N31" s="95"/>
      <c r="O31" s="7"/>
      <c r="P31" s="8"/>
      <c r="Q31" s="10"/>
      <c r="R31" s="7"/>
      <c r="S31" s="9"/>
      <c r="T31" s="7"/>
      <c r="U31" s="9"/>
      <c r="V31" s="7"/>
      <c r="W31" s="10"/>
      <c r="AA31" s="3"/>
      <c r="AB31" s="3"/>
      <c r="AC31" s="3"/>
      <c r="AD31" s="3"/>
      <c r="AE31" s="3"/>
      <c r="AF31"/>
      <c r="AG31"/>
      <c r="AH31"/>
      <c r="AI31"/>
      <c r="AJ31"/>
      <c r="AK31"/>
    </row>
    <row r="32" spans="1:37" ht="19.5" x14ac:dyDescent="0.15">
      <c r="A32" s="1" ph="1"/>
      <c r="B32" s="91">
        <v>25</v>
      </c>
      <c r="C32" s="4"/>
      <c r="D32" s="4"/>
      <c r="E32" s="4"/>
      <c r="F32" s="5"/>
      <c r="G32" s="6"/>
      <c r="H32" s="5"/>
      <c r="I32" s="94" t="str">
        <f t="shared" si="0"/>
        <v/>
      </c>
      <c r="J32" s="5"/>
      <c r="K32" s="99" t="str">
        <f t="shared" si="1"/>
        <v/>
      </c>
      <c r="L32" s="100"/>
      <c r="M32" s="119" t="str">
        <f t="shared" si="2"/>
        <v/>
      </c>
      <c r="N32" s="95"/>
      <c r="O32" s="7"/>
      <c r="P32" s="8"/>
      <c r="Q32" s="10"/>
      <c r="R32" s="7"/>
      <c r="S32" s="9"/>
      <c r="T32" s="7"/>
      <c r="U32" s="9"/>
      <c r="V32" s="7"/>
      <c r="W32" s="10"/>
      <c r="AA32" s="3"/>
      <c r="AB32" s="3"/>
      <c r="AC32" s="3"/>
      <c r="AD32" s="3"/>
      <c r="AE32" s="3"/>
      <c r="AF32"/>
      <c r="AG32"/>
      <c r="AH32"/>
      <c r="AI32"/>
      <c r="AJ32"/>
      <c r="AK32"/>
    </row>
    <row r="33" spans="1:37" ht="20.25" customHeight="1" x14ac:dyDescent="0.15">
      <c r="A33" s="1" ph="1"/>
      <c r="B33" s="91">
        <v>26</v>
      </c>
      <c r="C33" s="4"/>
      <c r="D33" s="4"/>
      <c r="E33" s="4"/>
      <c r="F33" s="5"/>
      <c r="G33" s="6"/>
      <c r="H33" s="5"/>
      <c r="I33" s="94" t="str">
        <f t="shared" si="0"/>
        <v/>
      </c>
      <c r="J33" s="5"/>
      <c r="K33" s="99" t="str">
        <f t="shared" si="1"/>
        <v/>
      </c>
      <c r="L33" s="100"/>
      <c r="M33" s="119" t="str">
        <f t="shared" si="2"/>
        <v/>
      </c>
      <c r="N33" s="95"/>
      <c r="O33" s="7"/>
      <c r="P33" s="8"/>
      <c r="Q33" s="10"/>
      <c r="R33" s="7"/>
      <c r="S33" s="9"/>
      <c r="T33" s="7"/>
      <c r="U33" s="9"/>
      <c r="V33" s="7"/>
      <c r="W33" s="10"/>
      <c r="AA33" s="3"/>
      <c r="AB33" s="3"/>
      <c r="AC33" s="3"/>
      <c r="AD33" s="3"/>
      <c r="AE33" s="3"/>
      <c r="AF33"/>
      <c r="AG33"/>
      <c r="AH33"/>
      <c r="AI33"/>
      <c r="AJ33"/>
      <c r="AK33"/>
    </row>
    <row r="34" spans="1:37" ht="19.5" x14ac:dyDescent="0.15">
      <c r="A34" s="1" ph="1"/>
      <c r="B34" s="91">
        <v>27</v>
      </c>
      <c r="C34" s="4"/>
      <c r="D34" s="4"/>
      <c r="E34" s="4"/>
      <c r="F34" s="5"/>
      <c r="G34" s="6"/>
      <c r="H34" s="5"/>
      <c r="I34" s="94" t="str">
        <f t="shared" si="0"/>
        <v/>
      </c>
      <c r="J34" s="5"/>
      <c r="K34" s="99" t="str">
        <f t="shared" si="1"/>
        <v/>
      </c>
      <c r="L34" s="100"/>
      <c r="M34" s="119" t="str">
        <f t="shared" si="2"/>
        <v/>
      </c>
      <c r="N34" s="95"/>
      <c r="O34" s="7"/>
      <c r="P34" s="8"/>
      <c r="Q34" s="10"/>
      <c r="R34" s="7"/>
      <c r="S34" s="9"/>
      <c r="T34" s="7"/>
      <c r="U34" s="9"/>
      <c r="V34" s="7"/>
      <c r="W34" s="10"/>
      <c r="AA34" s="3"/>
      <c r="AB34" s="3"/>
      <c r="AC34" s="3"/>
      <c r="AD34" s="3"/>
      <c r="AE34" s="3"/>
      <c r="AF34"/>
      <c r="AG34"/>
      <c r="AH34"/>
      <c r="AI34"/>
      <c r="AJ34"/>
      <c r="AK34"/>
    </row>
    <row r="35" spans="1:37" ht="20.25" customHeight="1" x14ac:dyDescent="0.15">
      <c r="A35" s="1" ph="1"/>
      <c r="B35" s="91">
        <v>28</v>
      </c>
      <c r="C35" s="4"/>
      <c r="D35" s="4"/>
      <c r="E35" s="4"/>
      <c r="F35" s="5"/>
      <c r="G35" s="6"/>
      <c r="H35" s="5"/>
      <c r="I35" s="94" t="str">
        <f t="shared" si="0"/>
        <v/>
      </c>
      <c r="J35" s="5"/>
      <c r="K35" s="99" t="str">
        <f t="shared" si="1"/>
        <v/>
      </c>
      <c r="L35" s="100"/>
      <c r="M35" s="119" t="str">
        <f t="shared" si="2"/>
        <v/>
      </c>
      <c r="N35" s="95"/>
      <c r="O35" s="7"/>
      <c r="P35" s="8"/>
      <c r="Q35" s="10"/>
      <c r="R35" s="7"/>
      <c r="S35" s="9"/>
      <c r="T35" s="7"/>
      <c r="U35" s="9"/>
      <c r="V35" s="7"/>
      <c r="W35" s="10"/>
      <c r="AA35" s="2"/>
      <c r="AB35" s="3"/>
      <c r="AC35" s="3"/>
      <c r="AD35" s="3"/>
      <c r="AE35" s="3"/>
      <c r="AF35"/>
      <c r="AG35"/>
      <c r="AH35"/>
      <c r="AI35"/>
      <c r="AJ35"/>
      <c r="AK35"/>
    </row>
    <row r="36" spans="1:37" ht="20.25" thickBot="1" x14ac:dyDescent="0.2">
      <c r="A36" s="1" ph="1"/>
      <c r="B36" s="91">
        <v>29</v>
      </c>
      <c r="C36" s="4"/>
      <c r="D36" s="4"/>
      <c r="E36" s="4"/>
      <c r="F36" s="5"/>
      <c r="G36" s="6"/>
      <c r="H36" s="5"/>
      <c r="I36" s="94" t="str">
        <f t="shared" si="0"/>
        <v/>
      </c>
      <c r="J36" s="5"/>
      <c r="K36" s="99" t="str">
        <f t="shared" si="1"/>
        <v/>
      </c>
      <c r="L36" s="100"/>
      <c r="M36" s="119" t="str">
        <f t="shared" si="2"/>
        <v/>
      </c>
      <c r="N36" s="95"/>
      <c r="O36" s="7"/>
      <c r="P36" s="8"/>
      <c r="Q36" s="10"/>
      <c r="R36" s="7"/>
      <c r="S36" s="9"/>
      <c r="T36" s="7"/>
      <c r="U36" s="9"/>
      <c r="V36" s="7"/>
      <c r="W36" s="10"/>
      <c r="AA36" s="2"/>
      <c r="AB36" s="3"/>
      <c r="AC36" s="3"/>
      <c r="AD36" s="3"/>
      <c r="AE36" s="3"/>
      <c r="AF36"/>
      <c r="AG36"/>
      <c r="AH36"/>
      <c r="AI36"/>
      <c r="AJ36"/>
      <c r="AK36"/>
    </row>
    <row r="37" spans="1:37" ht="20.25" customHeight="1" thickBot="1" x14ac:dyDescent="0.2">
      <c r="A37" s="1" ph="1"/>
      <c r="B37" s="91">
        <v>30</v>
      </c>
      <c r="C37" s="4"/>
      <c r="D37" s="4"/>
      <c r="E37" s="4"/>
      <c r="F37" s="5"/>
      <c r="G37" s="6"/>
      <c r="H37" s="5"/>
      <c r="I37" s="94" t="str">
        <f t="shared" si="0"/>
        <v/>
      </c>
      <c r="J37" s="5"/>
      <c r="K37" s="99" t="str">
        <f t="shared" si="1"/>
        <v/>
      </c>
      <c r="L37" s="100"/>
      <c r="M37" s="119" t="str">
        <f t="shared" si="2"/>
        <v/>
      </c>
      <c r="N37" s="95"/>
      <c r="O37" s="7"/>
      <c r="P37" s="8"/>
      <c r="Q37" s="10"/>
      <c r="R37" s="7"/>
      <c r="S37" s="9"/>
      <c r="T37" s="7"/>
      <c r="U37" s="9"/>
      <c r="V37" s="7"/>
      <c r="W37" s="10"/>
      <c r="AA37" s="2"/>
      <c r="AB37" s="3"/>
      <c r="AC37" s="3"/>
      <c r="AD37" s="3"/>
      <c r="AF37" s="192" t="s">
        <v>192</v>
      </c>
      <c r="AG37" s="193"/>
      <c r="AH37" s="194"/>
      <c r="AI37" s="201" t="s">
        <v>193</v>
      </c>
      <c r="AJ37" s="203">
        <v>15</v>
      </c>
      <c r="AK37" s="114" t="s">
        <v>190</v>
      </c>
    </row>
    <row r="38" spans="1:37" ht="19.5" x14ac:dyDescent="0.15">
      <c r="A38" s="1" ph="1"/>
      <c r="B38" s="91">
        <v>31</v>
      </c>
      <c r="C38" s="4"/>
      <c r="D38" s="4"/>
      <c r="E38" s="4"/>
      <c r="F38" s="5"/>
      <c r="G38" s="6"/>
      <c r="H38" s="5"/>
      <c r="I38" s="94" t="str">
        <f t="shared" si="0"/>
        <v/>
      </c>
      <c r="J38" s="5"/>
      <c r="K38" s="99" t="str">
        <f t="shared" si="1"/>
        <v/>
      </c>
      <c r="L38" s="100"/>
      <c r="M38" s="119" t="str">
        <f t="shared" si="2"/>
        <v/>
      </c>
      <c r="N38" s="95"/>
      <c r="O38" s="7"/>
      <c r="P38" s="8"/>
      <c r="Q38" s="10"/>
      <c r="R38" s="7"/>
      <c r="S38" s="9"/>
      <c r="T38" s="7"/>
      <c r="U38" s="9"/>
      <c r="V38" s="7"/>
      <c r="W38" s="10"/>
      <c r="AA38" s="2"/>
      <c r="AB38" s="3"/>
      <c r="AC38" s="3"/>
      <c r="AF38" s="195"/>
      <c r="AG38" s="196"/>
      <c r="AH38" s="197"/>
      <c r="AI38" s="202"/>
      <c r="AJ38" s="204"/>
      <c r="AK38" s="112" t="s">
        <v>191</v>
      </c>
    </row>
    <row r="39" spans="1:37" ht="20.25" customHeight="1" thickBot="1" x14ac:dyDescent="0.2">
      <c r="A39" s="1" ph="1"/>
      <c r="B39" s="91">
        <v>32</v>
      </c>
      <c r="C39" s="4"/>
      <c r="D39" s="4"/>
      <c r="E39" s="4"/>
      <c r="F39" s="5"/>
      <c r="G39" s="6"/>
      <c r="H39" s="5"/>
      <c r="I39" s="94" t="str">
        <f t="shared" si="0"/>
        <v/>
      </c>
      <c r="J39" s="5"/>
      <c r="K39" s="99" t="str">
        <f t="shared" si="1"/>
        <v/>
      </c>
      <c r="L39" s="100"/>
      <c r="M39" s="119" t="str">
        <f t="shared" si="2"/>
        <v/>
      </c>
      <c r="N39" s="95"/>
      <c r="O39" s="7"/>
      <c r="P39" s="8"/>
      <c r="Q39" s="10"/>
      <c r="R39" s="7"/>
      <c r="S39" s="9"/>
      <c r="T39" s="7"/>
      <c r="U39" s="9"/>
      <c r="V39" s="7"/>
      <c r="W39" s="10"/>
      <c r="AA39" s="2"/>
      <c r="AB39" s="3"/>
      <c r="AC39" s="3"/>
      <c r="AF39" s="195"/>
      <c r="AG39" s="196"/>
      <c r="AH39" s="197"/>
      <c r="AI39" s="205" t="s">
        <v>194</v>
      </c>
      <c r="AJ39" s="206">
        <v>16</v>
      </c>
      <c r="AK39" s="112" t="s">
        <v>190</v>
      </c>
    </row>
    <row r="40" spans="1:37" ht="20.25" thickBot="1" x14ac:dyDescent="0.2">
      <c r="A40" s="1" ph="1"/>
      <c r="B40" s="91">
        <v>33</v>
      </c>
      <c r="C40" s="4"/>
      <c r="D40" s="4"/>
      <c r="E40" s="4"/>
      <c r="F40" s="5"/>
      <c r="G40" s="6"/>
      <c r="H40" s="5"/>
      <c r="I40" s="94" t="str">
        <f t="shared" si="0"/>
        <v/>
      </c>
      <c r="J40" s="5"/>
      <c r="K40" s="99" t="str">
        <f t="shared" si="1"/>
        <v/>
      </c>
      <c r="L40" s="100"/>
      <c r="M40" s="119" t="str">
        <f t="shared" si="2"/>
        <v/>
      </c>
      <c r="N40" s="95"/>
      <c r="O40" s="7"/>
      <c r="P40" s="8"/>
      <c r="Q40" s="10"/>
      <c r="R40" s="7"/>
      <c r="S40" s="9"/>
      <c r="T40" s="7"/>
      <c r="U40" s="9"/>
      <c r="V40" s="7"/>
      <c r="W40" s="10"/>
      <c r="AA40" s="2"/>
      <c r="AB40" s="3"/>
      <c r="AC40" s="3"/>
      <c r="AF40" s="198"/>
      <c r="AG40" s="199"/>
      <c r="AH40" s="200"/>
      <c r="AI40" s="201"/>
      <c r="AJ40" s="203"/>
      <c r="AK40" s="113" t="s">
        <v>191</v>
      </c>
    </row>
    <row r="41" spans="1:37" ht="20.25" customHeight="1" thickBot="1" x14ac:dyDescent="0.2">
      <c r="A41" s="1" ph="1"/>
      <c r="B41" s="91">
        <v>34</v>
      </c>
      <c r="C41" s="4"/>
      <c r="D41" s="4"/>
      <c r="E41" s="4"/>
      <c r="F41" s="5"/>
      <c r="G41" s="6"/>
      <c r="H41" s="5"/>
      <c r="I41" s="94" t="str">
        <f t="shared" si="0"/>
        <v/>
      </c>
      <c r="J41" s="5"/>
      <c r="K41" s="99" t="str">
        <f t="shared" si="1"/>
        <v/>
      </c>
      <c r="L41" s="100"/>
      <c r="M41" s="119" t="str">
        <f t="shared" si="2"/>
        <v/>
      </c>
      <c r="N41" s="95"/>
      <c r="O41" s="7"/>
      <c r="P41" s="8"/>
      <c r="Q41" s="10"/>
      <c r="R41" s="7"/>
      <c r="S41" s="9"/>
      <c r="T41" s="7"/>
      <c r="U41" s="9"/>
      <c r="V41" s="7"/>
      <c r="W41" s="10"/>
      <c r="AA41" s="2"/>
      <c r="AB41" s="3"/>
      <c r="AC41" s="3"/>
      <c r="AF41" s="192" t="s">
        <v>195</v>
      </c>
      <c r="AG41" s="193"/>
      <c r="AH41" s="194"/>
      <c r="AI41" s="202" t="s">
        <v>196</v>
      </c>
      <c r="AJ41" s="203">
        <v>17</v>
      </c>
      <c r="AK41" s="114" t="s">
        <v>190</v>
      </c>
    </row>
    <row r="42" spans="1:37" ht="20.25" thickBot="1" x14ac:dyDescent="0.2">
      <c r="A42" s="1" ph="1"/>
      <c r="B42" s="91">
        <v>35</v>
      </c>
      <c r="C42" s="4"/>
      <c r="D42" s="4"/>
      <c r="E42" s="4"/>
      <c r="F42" s="5"/>
      <c r="G42" s="6"/>
      <c r="H42" s="5"/>
      <c r="I42" s="94" t="str">
        <f t="shared" si="0"/>
        <v/>
      </c>
      <c r="J42" s="5"/>
      <c r="K42" s="99" t="str">
        <f t="shared" si="1"/>
        <v/>
      </c>
      <c r="L42" s="100"/>
      <c r="M42" s="119" t="str">
        <f t="shared" si="2"/>
        <v/>
      </c>
      <c r="N42" s="95"/>
      <c r="O42" s="7"/>
      <c r="P42" s="8"/>
      <c r="Q42" s="10"/>
      <c r="R42" s="7"/>
      <c r="S42" s="9"/>
      <c r="T42" s="7"/>
      <c r="U42" s="9"/>
      <c r="V42" s="7"/>
      <c r="W42" s="10"/>
      <c r="AA42" s="2"/>
      <c r="AB42" s="3"/>
      <c r="AC42" s="3"/>
      <c r="AF42" s="198"/>
      <c r="AG42" s="199"/>
      <c r="AH42" s="200"/>
      <c r="AI42" s="207"/>
      <c r="AJ42" s="203"/>
      <c r="AK42" s="113" t="s">
        <v>191</v>
      </c>
    </row>
    <row r="43" spans="1:37" ht="20.25" customHeight="1" thickBot="1" x14ac:dyDescent="0.2">
      <c r="A43" s="1" ph="1"/>
      <c r="B43" s="91">
        <v>36</v>
      </c>
      <c r="C43" s="4"/>
      <c r="D43" s="4"/>
      <c r="E43" s="4"/>
      <c r="F43" s="5"/>
      <c r="G43" s="6"/>
      <c r="H43" s="5"/>
      <c r="I43" s="94" t="str">
        <f t="shared" si="0"/>
        <v/>
      </c>
      <c r="J43" s="5"/>
      <c r="K43" s="99" t="str">
        <f t="shared" si="1"/>
        <v/>
      </c>
      <c r="L43" s="100"/>
      <c r="M43" s="119" t="str">
        <f t="shared" si="2"/>
        <v/>
      </c>
      <c r="N43" s="95"/>
      <c r="O43" s="7"/>
      <c r="P43" s="8"/>
      <c r="Q43" s="10"/>
      <c r="R43" s="7"/>
      <c r="S43" s="9"/>
      <c r="T43" s="7"/>
      <c r="U43" s="9"/>
      <c r="V43" s="7"/>
      <c r="W43" s="10"/>
      <c r="AA43" s="2"/>
      <c r="AB43" s="3"/>
      <c r="AC43" s="3"/>
      <c r="AF43" s="192" t="s">
        <v>197</v>
      </c>
      <c r="AG43" s="193"/>
      <c r="AH43" s="194"/>
      <c r="AI43" s="201" t="s">
        <v>198</v>
      </c>
      <c r="AJ43" s="203">
        <v>18</v>
      </c>
      <c r="AK43" s="115" t="s">
        <v>199</v>
      </c>
    </row>
    <row r="44" spans="1:37" ht="20.25" thickBot="1" x14ac:dyDescent="0.2">
      <c r="A44" s="1" ph="1"/>
      <c r="B44" s="91">
        <v>37</v>
      </c>
      <c r="C44" s="4"/>
      <c r="D44" s="4"/>
      <c r="E44" s="4"/>
      <c r="F44" s="5"/>
      <c r="G44" s="6"/>
      <c r="H44" s="5"/>
      <c r="I44" s="94" t="str">
        <f t="shared" si="0"/>
        <v/>
      </c>
      <c r="J44" s="5"/>
      <c r="K44" s="99" t="str">
        <f t="shared" si="1"/>
        <v/>
      </c>
      <c r="L44" s="100"/>
      <c r="M44" s="119" t="str">
        <f t="shared" si="2"/>
        <v/>
      </c>
      <c r="N44" s="95"/>
      <c r="O44" s="7"/>
      <c r="P44" s="8"/>
      <c r="Q44" s="10"/>
      <c r="R44" s="7"/>
      <c r="S44" s="9"/>
      <c r="T44" s="7"/>
      <c r="U44" s="9"/>
      <c r="V44" s="7"/>
      <c r="W44" s="10"/>
      <c r="AA44" s="2"/>
      <c r="AB44" s="3"/>
      <c r="AC44" s="3"/>
      <c r="AF44" s="195"/>
      <c r="AG44" s="196"/>
      <c r="AH44" s="197"/>
      <c r="AI44" s="201"/>
      <c r="AJ44" s="203"/>
      <c r="AK44" s="111" t="s">
        <v>200</v>
      </c>
    </row>
    <row r="45" spans="1:37" ht="20.25" thickBot="1" x14ac:dyDescent="0.2">
      <c r="A45" s="1" ph="1"/>
      <c r="B45" s="91">
        <v>38</v>
      </c>
      <c r="C45" s="4"/>
      <c r="D45" s="4"/>
      <c r="E45" s="4"/>
      <c r="F45" s="5"/>
      <c r="G45" s="6"/>
      <c r="H45" s="5"/>
      <c r="I45" s="94" t="str">
        <f t="shared" si="0"/>
        <v/>
      </c>
      <c r="J45" s="5"/>
      <c r="K45" s="99" t="str">
        <f t="shared" si="1"/>
        <v/>
      </c>
      <c r="L45" s="100"/>
      <c r="M45" s="119" t="str">
        <f t="shared" si="2"/>
        <v/>
      </c>
      <c r="N45" s="95"/>
      <c r="O45" s="7"/>
      <c r="P45" s="8"/>
      <c r="Q45" s="10"/>
      <c r="R45" s="7"/>
      <c r="S45" s="9"/>
      <c r="T45" s="7"/>
      <c r="U45" s="9"/>
      <c r="V45" s="7"/>
      <c r="W45" s="10"/>
      <c r="AA45" s="2"/>
      <c r="AB45" s="3"/>
      <c r="AC45" s="3"/>
      <c r="AF45" s="198"/>
      <c r="AG45" s="199"/>
      <c r="AH45" s="200"/>
      <c r="AI45" s="201"/>
      <c r="AJ45" s="203"/>
      <c r="AK45" s="113" t="s">
        <v>201</v>
      </c>
    </row>
    <row r="46" spans="1:37" ht="20.25" thickBot="1" x14ac:dyDescent="0.2">
      <c r="A46" s="1" ph="1"/>
      <c r="B46" s="91">
        <v>39</v>
      </c>
      <c r="C46" s="4"/>
      <c r="D46" s="4"/>
      <c r="E46" s="4"/>
      <c r="F46" s="5"/>
      <c r="G46" s="6"/>
      <c r="H46" s="5"/>
      <c r="I46" s="94" t="str">
        <f t="shared" si="0"/>
        <v/>
      </c>
      <c r="J46" s="5"/>
      <c r="K46" s="99" t="str">
        <f t="shared" si="1"/>
        <v/>
      </c>
      <c r="L46" s="100"/>
      <c r="M46" s="119" t="str">
        <f t="shared" si="2"/>
        <v/>
      </c>
      <c r="N46" s="95"/>
      <c r="O46" s="7"/>
      <c r="P46" s="8"/>
      <c r="Q46" s="10"/>
      <c r="R46" s="7"/>
      <c r="S46" s="9"/>
      <c r="T46" s="7"/>
      <c r="U46" s="9"/>
      <c r="V46" s="7"/>
      <c r="W46" s="10"/>
      <c r="AA46" s="2"/>
      <c r="AB46" s="3"/>
      <c r="AC46" s="3"/>
      <c r="AF46" s="208" t="s">
        <v>202</v>
      </c>
      <c r="AG46" s="209"/>
      <c r="AH46" s="210"/>
      <c r="AI46" s="116" t="s">
        <v>203</v>
      </c>
      <c r="AJ46" s="117">
        <v>19</v>
      </c>
      <c r="AK46" s="118"/>
    </row>
    <row r="47" spans="1:37" ht="19.5" customHeight="1" x14ac:dyDescent="0.15">
      <c r="A47" s="1" ph="1"/>
      <c r="B47" s="91">
        <v>40</v>
      </c>
      <c r="C47" s="4"/>
      <c r="D47" s="4"/>
      <c r="E47" s="4"/>
      <c r="F47" s="5"/>
      <c r="G47" s="6"/>
      <c r="H47" s="5"/>
      <c r="I47" s="94" t="str">
        <f t="shared" si="0"/>
        <v/>
      </c>
      <c r="J47" s="5"/>
      <c r="K47" s="99" t="str">
        <f t="shared" si="1"/>
        <v/>
      </c>
      <c r="L47" s="100"/>
      <c r="M47" s="119" t="str">
        <f t="shared" si="2"/>
        <v/>
      </c>
      <c r="N47" s="95"/>
      <c r="O47" s="7"/>
      <c r="P47" s="8"/>
      <c r="Q47" s="10"/>
      <c r="R47" s="7"/>
      <c r="S47" s="9"/>
      <c r="T47" s="7"/>
      <c r="U47" s="9"/>
      <c r="V47" s="7"/>
      <c r="W47" s="10"/>
      <c r="AA47" s="2"/>
      <c r="AB47" s="2"/>
      <c r="AC47" s="2"/>
      <c r="AF47" s="193" t="s">
        <v>204</v>
      </c>
      <c r="AG47" s="211"/>
      <c r="AH47" s="211"/>
      <c r="AI47" s="211"/>
      <c r="AJ47" s="211"/>
      <c r="AK47" s="211"/>
    </row>
    <row r="48" spans="1:37" ht="19.5" x14ac:dyDescent="0.15">
      <c r="A48" s="1" ph="1"/>
      <c r="B48" s="91">
        <v>41</v>
      </c>
      <c r="C48" s="4"/>
      <c r="D48" s="4"/>
      <c r="E48" s="4"/>
      <c r="F48" s="5"/>
      <c r="G48" s="6"/>
      <c r="H48" s="5"/>
      <c r="I48" s="94" t="str">
        <f t="shared" si="0"/>
        <v/>
      </c>
      <c r="J48" s="5"/>
      <c r="K48" s="99" t="str">
        <f t="shared" si="1"/>
        <v/>
      </c>
      <c r="L48" s="100"/>
      <c r="M48" s="119" t="str">
        <f t="shared" si="2"/>
        <v/>
      </c>
      <c r="N48" s="95"/>
      <c r="O48" s="7"/>
      <c r="P48" s="8"/>
      <c r="Q48" s="10"/>
      <c r="R48" s="7"/>
      <c r="S48" s="9"/>
      <c r="T48" s="7"/>
      <c r="U48" s="9"/>
      <c r="V48" s="7"/>
      <c r="W48" s="10"/>
      <c r="AA48" s="2"/>
      <c r="AB48" s="2"/>
      <c r="AC48" s="2"/>
      <c r="AF48" s="212" t="s">
        <v>205</v>
      </c>
      <c r="AG48" s="212"/>
      <c r="AH48" s="212"/>
      <c r="AI48" s="212"/>
      <c r="AJ48" s="212"/>
      <c r="AK48" s="212"/>
    </row>
    <row r="49" spans="1:37" ht="19.5" customHeight="1" x14ac:dyDescent="0.15">
      <c r="A49" s="1" ph="1"/>
      <c r="B49" s="91">
        <v>42</v>
      </c>
      <c r="C49" s="4"/>
      <c r="D49" s="4"/>
      <c r="E49" s="4"/>
      <c r="F49" s="5"/>
      <c r="G49" s="6"/>
      <c r="H49" s="5"/>
      <c r="I49" s="94" t="str">
        <f t="shared" si="0"/>
        <v/>
      </c>
      <c r="J49" s="5"/>
      <c r="K49" s="99" t="str">
        <f t="shared" si="1"/>
        <v/>
      </c>
      <c r="L49" s="100"/>
      <c r="M49" s="119" t="str">
        <f t="shared" si="2"/>
        <v/>
      </c>
      <c r="N49" s="95"/>
      <c r="O49" s="7"/>
      <c r="P49" s="8"/>
      <c r="Q49" s="10"/>
      <c r="R49" s="7"/>
      <c r="S49" s="9"/>
      <c r="T49" s="7"/>
      <c r="U49" s="9"/>
      <c r="V49" s="7"/>
      <c r="W49" s="10"/>
      <c r="AA49" s="2"/>
      <c r="AB49" s="2"/>
      <c r="AC49" s="2"/>
      <c r="AF49" s="213" t="s">
        <v>206</v>
      </c>
      <c r="AG49" s="196"/>
      <c r="AH49" s="196"/>
      <c r="AI49" s="196"/>
      <c r="AJ49" s="196"/>
      <c r="AK49" s="196"/>
    </row>
    <row r="50" spans="1:37" ht="19.5" customHeight="1" x14ac:dyDescent="0.15">
      <c r="A50" s="1" ph="1"/>
      <c r="B50" s="91">
        <v>43</v>
      </c>
      <c r="C50" s="4"/>
      <c r="D50" s="4"/>
      <c r="E50" s="4"/>
      <c r="F50" s="5"/>
      <c r="G50" s="6"/>
      <c r="H50" s="5"/>
      <c r="I50" s="94" t="str">
        <f t="shared" si="0"/>
        <v/>
      </c>
      <c r="J50" s="5"/>
      <c r="K50" s="99" t="str">
        <f t="shared" si="1"/>
        <v/>
      </c>
      <c r="L50" s="100"/>
      <c r="M50" s="119" t="str">
        <f t="shared" si="2"/>
        <v/>
      </c>
      <c r="N50" s="95"/>
      <c r="O50" s="7"/>
      <c r="P50" s="8"/>
      <c r="Q50" s="10"/>
      <c r="R50" s="7"/>
      <c r="S50" s="9"/>
      <c r="T50" s="7"/>
      <c r="U50" s="9"/>
      <c r="V50" s="7"/>
      <c r="W50" s="10"/>
      <c r="AA50" s="2"/>
      <c r="AB50" s="2"/>
      <c r="AC50" s="2"/>
      <c r="AF50" s="214" t="s">
        <v>207</v>
      </c>
      <c r="AG50" s="215"/>
      <c r="AH50" s="215"/>
      <c r="AI50" s="215"/>
      <c r="AJ50" s="215"/>
      <c r="AK50" s="215"/>
    </row>
    <row r="51" spans="1:37" ht="19.5" x14ac:dyDescent="0.15">
      <c r="A51" s="1" ph="1"/>
      <c r="B51" s="91">
        <v>44</v>
      </c>
      <c r="C51" s="4"/>
      <c r="D51" s="4"/>
      <c r="E51" s="4"/>
      <c r="F51" s="5"/>
      <c r="G51" s="6"/>
      <c r="H51" s="5"/>
      <c r="I51" s="94" t="str">
        <f t="shared" si="0"/>
        <v/>
      </c>
      <c r="J51" s="5"/>
      <c r="K51" s="99" t="str">
        <f t="shared" si="1"/>
        <v/>
      </c>
      <c r="L51" s="100"/>
      <c r="M51" s="119" t="str">
        <f t="shared" si="2"/>
        <v/>
      </c>
      <c r="N51" s="95"/>
      <c r="O51" s="7"/>
      <c r="P51" s="8"/>
      <c r="Q51" s="10"/>
      <c r="R51" s="7"/>
      <c r="S51" s="9"/>
      <c r="T51" s="7"/>
      <c r="U51" s="9"/>
      <c r="V51" s="7"/>
      <c r="W51" s="10"/>
      <c r="AA51" s="2"/>
      <c r="AB51" s="2"/>
      <c r="AC51" s="2"/>
    </row>
    <row r="52" spans="1:37" ht="19.5" x14ac:dyDescent="0.15">
      <c r="A52" s="1" ph="1"/>
      <c r="B52" s="91">
        <v>45</v>
      </c>
      <c r="C52" s="4"/>
      <c r="D52" s="4"/>
      <c r="E52" s="4"/>
      <c r="F52" s="5"/>
      <c r="G52" s="6"/>
      <c r="H52" s="5"/>
      <c r="I52" s="94" t="str">
        <f t="shared" si="0"/>
        <v/>
      </c>
      <c r="J52" s="5"/>
      <c r="K52" s="99" t="str">
        <f t="shared" si="1"/>
        <v/>
      </c>
      <c r="L52" s="100"/>
      <c r="M52" s="119" t="str">
        <f t="shared" si="2"/>
        <v/>
      </c>
      <c r="N52" s="95"/>
      <c r="O52" s="7"/>
      <c r="P52" s="8"/>
      <c r="Q52" s="10"/>
      <c r="R52" s="7"/>
      <c r="S52" s="9"/>
      <c r="T52" s="7"/>
      <c r="U52" s="9"/>
      <c r="V52" s="7"/>
      <c r="W52" s="10"/>
      <c r="AA52" s="2"/>
      <c r="AB52" s="2"/>
      <c r="AC52" s="2"/>
    </row>
    <row r="53" spans="1:37" ht="19.5" x14ac:dyDescent="0.15">
      <c r="A53" s="1" ph="1"/>
      <c r="B53" s="91">
        <v>46</v>
      </c>
      <c r="C53" s="4"/>
      <c r="D53" s="4"/>
      <c r="E53" s="4"/>
      <c r="F53" s="5"/>
      <c r="G53" s="6"/>
      <c r="H53" s="5"/>
      <c r="I53" s="94" t="str">
        <f t="shared" si="0"/>
        <v/>
      </c>
      <c r="J53" s="5"/>
      <c r="K53" s="99" t="str">
        <f t="shared" si="1"/>
        <v/>
      </c>
      <c r="L53" s="100"/>
      <c r="M53" s="119" t="str">
        <f t="shared" si="2"/>
        <v/>
      </c>
      <c r="N53" s="95"/>
      <c r="O53" s="7"/>
      <c r="P53" s="8"/>
      <c r="Q53" s="10"/>
      <c r="R53" s="7"/>
      <c r="S53" s="9"/>
      <c r="T53" s="7"/>
      <c r="U53" s="9"/>
      <c r="V53" s="7"/>
      <c r="W53" s="10"/>
      <c r="AA53" s="2"/>
      <c r="AB53" s="2"/>
      <c r="AC53" s="2"/>
    </row>
    <row r="54" spans="1:37" ht="19.5" x14ac:dyDescent="0.15">
      <c r="A54" s="1" ph="1"/>
      <c r="B54" s="91">
        <v>47</v>
      </c>
      <c r="C54" s="4"/>
      <c r="D54" s="4"/>
      <c r="E54" s="4"/>
      <c r="F54" s="5"/>
      <c r="G54" s="6"/>
      <c r="H54" s="5"/>
      <c r="I54" s="94" t="str">
        <f t="shared" si="0"/>
        <v/>
      </c>
      <c r="J54" s="5"/>
      <c r="K54" s="99" t="str">
        <f t="shared" si="1"/>
        <v/>
      </c>
      <c r="L54" s="100"/>
      <c r="M54" s="119" t="str">
        <f t="shared" si="2"/>
        <v/>
      </c>
      <c r="N54" s="95"/>
      <c r="O54" s="7"/>
      <c r="P54" s="8"/>
      <c r="Q54" s="10"/>
      <c r="R54" s="7"/>
      <c r="S54" s="9"/>
      <c r="T54" s="7"/>
      <c r="U54" s="9"/>
      <c r="V54" s="7"/>
      <c r="W54" s="10"/>
      <c r="AA54" s="2"/>
      <c r="AB54" s="2"/>
      <c r="AC54" s="2"/>
    </row>
    <row r="55" spans="1:37" ht="20.25" thickBot="1" x14ac:dyDescent="0.2">
      <c r="A55" s="1" ph="1"/>
      <c r="B55" s="92">
        <v>48</v>
      </c>
      <c r="C55" s="11"/>
      <c r="D55" s="11"/>
      <c r="E55" s="11"/>
      <c r="F55" s="12"/>
      <c r="G55" s="13"/>
      <c r="H55" s="43"/>
      <c r="I55" s="96" t="str">
        <f t="shared" si="0"/>
        <v/>
      </c>
      <c r="J55" s="12"/>
      <c r="K55" s="101" t="str">
        <f t="shared" si="1"/>
        <v/>
      </c>
      <c r="L55" s="102"/>
      <c r="M55" s="119" t="str">
        <f t="shared" si="2"/>
        <v/>
      </c>
      <c r="N55" s="97"/>
      <c r="O55" s="14"/>
      <c r="P55" s="15"/>
      <c r="Q55" s="17"/>
      <c r="R55" s="14"/>
      <c r="S55" s="16"/>
      <c r="T55" s="60"/>
      <c r="U55" s="16"/>
      <c r="V55" s="14"/>
      <c r="W55" s="17"/>
      <c r="AA55" s="2"/>
      <c r="AB55" s="2"/>
      <c r="AC55" s="2"/>
    </row>
    <row r="56" spans="1:37" ht="2.25" customHeight="1" x14ac:dyDescent="0.15">
      <c r="A56" s="1" ph="1"/>
      <c r="H56" s="93"/>
      <c r="I56" s="93"/>
      <c r="M56" s="93"/>
      <c r="AA56" s="2"/>
      <c r="AB56" s="2"/>
      <c r="AC56" s="2"/>
    </row>
    <row r="57" spans="1:37" ht="19.5" x14ac:dyDescent="0.15">
      <c r="A57" s="1" ph="1"/>
      <c r="AA57" s="2"/>
    </row>
    <row r="58" spans="1:37" ht="19.5" x14ac:dyDescent="0.15">
      <c r="A58" s="1" ph="1"/>
    </row>
    <row r="59" spans="1:37" ht="19.5" x14ac:dyDescent="0.15">
      <c r="A59" s="1" ph="1"/>
    </row>
  </sheetData>
  <sheetProtection algorithmName="SHA-512" hashValue="NQAlByePUG0Ux9TWvfYEAOhbeXTqZRwz8VHs/M8vmajsWWQz7H8ZfVdgNf4S5EMH6b6TPCxOHeL7Rea4ieCYzA==" saltValue="VLjQos/qkNvyOhDqIqJAyA==" spinCount="100000" sheet="1" objects="1" scenarios="1"/>
  <mergeCells count="65">
    <mergeCell ref="AF46:AH46"/>
    <mergeCell ref="AF47:AK47"/>
    <mergeCell ref="AF48:AK48"/>
    <mergeCell ref="AF49:AK49"/>
    <mergeCell ref="AF50:AK50"/>
    <mergeCell ref="AF41:AH42"/>
    <mergeCell ref="AI41:AI42"/>
    <mergeCell ref="AJ41:AJ42"/>
    <mergeCell ref="AF43:AH45"/>
    <mergeCell ref="AI43:AI45"/>
    <mergeCell ref="AJ43:AJ45"/>
    <mergeCell ref="AF37:AH40"/>
    <mergeCell ref="AI37:AI38"/>
    <mergeCell ref="AJ37:AJ38"/>
    <mergeCell ref="AI39:AI40"/>
    <mergeCell ref="AJ39:AJ40"/>
    <mergeCell ref="Z28:AC28"/>
    <mergeCell ref="Z29:AC29"/>
    <mergeCell ref="Z3:AA3"/>
    <mergeCell ref="Z4:AA4"/>
    <mergeCell ref="AA10:AA23"/>
    <mergeCell ref="AB10:AB11"/>
    <mergeCell ref="AB12:AB14"/>
    <mergeCell ref="AB16:AB18"/>
    <mergeCell ref="AB19:AB23"/>
    <mergeCell ref="AA24:AB25"/>
    <mergeCell ref="AA26:AB27"/>
    <mergeCell ref="AC26:AC27"/>
    <mergeCell ref="AB3:AC3"/>
    <mergeCell ref="AB4:AC4"/>
    <mergeCell ref="AB5:AC6"/>
    <mergeCell ref="A1:B1"/>
    <mergeCell ref="C1:W1"/>
    <mergeCell ref="B2:C4"/>
    <mergeCell ref="F2:M2"/>
    <mergeCell ref="O2:P2"/>
    <mergeCell ref="Q2:W2"/>
    <mergeCell ref="F3:M3"/>
    <mergeCell ref="O3:P3"/>
    <mergeCell ref="Q3:W3"/>
    <mergeCell ref="F4:M4"/>
    <mergeCell ref="Q4:W4"/>
    <mergeCell ref="B6:B7"/>
    <mergeCell ref="C6:C7"/>
    <mergeCell ref="E6:E7"/>
    <mergeCell ref="F6:F7"/>
    <mergeCell ref="G6:G7"/>
    <mergeCell ref="H6:H7"/>
    <mergeCell ref="J6:J7"/>
    <mergeCell ref="K6:K7"/>
    <mergeCell ref="D6:D7"/>
    <mergeCell ref="L6:L7"/>
    <mergeCell ref="N6:N7"/>
    <mergeCell ref="I6:I7"/>
    <mergeCell ref="O4:P4"/>
    <mergeCell ref="M6:M7"/>
    <mergeCell ref="O6:Q6"/>
    <mergeCell ref="AD26:AD27"/>
    <mergeCell ref="R6:S6"/>
    <mergeCell ref="V6:V7"/>
    <mergeCell ref="W6:W7"/>
    <mergeCell ref="T6:U6"/>
    <mergeCell ref="Z5:AA6"/>
    <mergeCell ref="Z10:Z27"/>
    <mergeCell ref="Z9:AC9"/>
  </mergeCells>
  <phoneticPr fontId="2"/>
  <dataValidations count="10">
    <dataValidation imeMode="on" allowBlank="1" sqref="Q8:Q55 W8:W55 Q2 C8:D55" xr:uid="{00000000-0002-0000-0100-000000000000}"/>
    <dataValidation imeMode="off" allowBlank="1" sqref="F3:F4 Q4 Q3:W3" xr:uid="{00000000-0002-0000-0100-000001000000}"/>
    <dataValidation type="whole" imeMode="off" operator="greaterThanOrEqual" allowBlank="1" sqref="G8:G55" xr:uid="{00000000-0002-0000-0100-000002000000}">
      <formula1>12</formula1>
    </dataValidation>
    <dataValidation type="list" allowBlank="1" sqref="F8:F55" xr:uid="{00000000-0002-0000-0100-000003000000}">
      <formula1>"男子,女子,　,"</formula1>
    </dataValidation>
    <dataValidation imeMode="fullKatakana" allowBlank="1" sqref="E8:E55" xr:uid="{00000000-0002-0000-0100-000004000000}"/>
    <dataValidation type="list" imeMode="on" allowBlank="1" sqref="V8:V55" xr:uid="{00000000-0002-0000-0100-000005000000}">
      <formula1>"○,　,"</formula1>
    </dataValidation>
    <dataValidation type="list" imeMode="on" allowBlank="1" sqref="S8:S55" xr:uid="{00000000-0002-0000-0100-000006000000}">
      <formula1>"A,B,　,"</formula1>
    </dataValidation>
    <dataValidation type="list" imeMode="on" allowBlank="1" sqref="R8:R55 O8:O55 T8:T55" xr:uid="{00000000-0002-0000-0100-000007000000}">
      <formula1>"有,無,　,"</formula1>
    </dataValidation>
    <dataValidation type="list" imeMode="on" allowBlank="1" sqref="J8:J55" xr:uid="{00000000-0002-0000-0100-000008000000}">
      <formula1>"１部,２部,少年,青年,壮年,　"</formula1>
    </dataValidation>
    <dataValidation type="list" imeMode="on" allowBlank="1" sqref="U8:U55" xr:uid="{00000000-0002-0000-0100-000009000000}">
      <formula1>"１級,２級,３級,　"</formula1>
    </dataValidation>
  </dataValidations>
  <printOptions horizontalCentered="1"/>
  <pageMargins left="0" right="0" top="0" bottom="0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on" allowBlank="1" xr:uid="{00000000-0002-0000-0100-00000A000000}">
          <x14:formula1>
            <xm:f>リスト!$H$5:$H$18</xm:f>
          </x14:formula1>
          <xm:sqref>P8:P55</xm:sqref>
        </x14:dataValidation>
        <x14:dataValidation type="list" imeMode="on" allowBlank="1" xr:uid="{00000000-0002-0000-0100-00000B000000}">
          <x14:formula1>
            <xm:f>リスト!$B$2:$B$35</xm:f>
          </x14:formula1>
          <xm:sqref>K8:K55</xm:sqref>
        </x14:dataValidation>
        <x14:dataValidation type="list" allowBlank="1" xr:uid="{00000000-0002-0000-0100-00000D000000}">
          <x14:formula1>
            <xm:f>リスト!$E$2:$E$22</xm:f>
          </x14:formula1>
          <xm:sqref>H8:H55</xm:sqref>
        </x14:dataValidation>
        <x14:dataValidation type="list" imeMode="on" allowBlank="1" xr:uid="{00000000-0002-0000-0100-00000C000000}">
          <x14:formula1>
            <xm:f>リスト!$B$2:$B$66</xm:f>
          </x14:formula1>
          <xm:sqref>F2:M2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8">
    <tabColor rgb="FF00B0F0"/>
  </sheetPr>
  <dimension ref="A1:Z56"/>
  <sheetViews>
    <sheetView showGridLines="0" showRowColHeaders="0" tabSelected="1" zoomScaleNormal="100" workbookViewId="0">
      <selection activeCell="F30" sqref="F30:G30"/>
    </sheetView>
  </sheetViews>
  <sheetFormatPr defaultRowHeight="13.5" x14ac:dyDescent="0.15"/>
  <cols>
    <col min="1" max="1" width="1.625" customWidth="1"/>
    <col min="2" max="2" width="5.625" customWidth="1"/>
    <col min="3" max="3" width="5.375" bestFit="1" customWidth="1"/>
    <col min="4" max="10" width="5" customWidth="1"/>
    <col min="11" max="11" width="0.5" customWidth="1"/>
    <col min="12" max="12" width="5.625" style="19" customWidth="1"/>
    <col min="13" max="14" width="5" style="19" customWidth="1"/>
    <col min="15" max="15" width="0.5" customWidth="1"/>
    <col min="16" max="16" width="5.625" customWidth="1"/>
    <col min="17" max="18" width="5" customWidth="1"/>
    <col min="19" max="19" width="1.75" customWidth="1"/>
    <col min="20" max="21" width="4" customWidth="1"/>
    <col min="22" max="22" width="17.75" customWidth="1"/>
    <col min="23" max="32" width="4" customWidth="1"/>
  </cols>
  <sheetData>
    <row r="1" spans="1:19" ht="33" customHeight="1" x14ac:dyDescent="0.15">
      <c r="B1" t="s">
        <v>117</v>
      </c>
    </row>
    <row r="2" spans="1:19" ht="31.5" customHeight="1" x14ac:dyDescent="0.15">
      <c r="B2" s="279" t="s">
        <v>222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121"/>
    </row>
    <row r="4" spans="1:19" ht="33.75" customHeight="1" x14ac:dyDescent="0.15">
      <c r="B4" s="242" t="s">
        <v>120</v>
      </c>
      <c r="C4" s="243"/>
      <c r="D4" s="271" t="str">
        <f>申込用紙!$F$2&amp;""</f>
        <v/>
      </c>
      <c r="E4" s="271"/>
      <c r="F4" s="271"/>
      <c r="G4" s="271"/>
      <c r="H4" s="271"/>
      <c r="I4" s="271"/>
      <c r="J4" s="269" t="s">
        <v>2</v>
      </c>
      <c r="K4" s="269"/>
      <c r="L4" s="270"/>
      <c r="M4" s="244" t="str">
        <f>申込用紙!$F$3&amp;""</f>
        <v/>
      </c>
      <c r="N4" s="245"/>
      <c r="O4" s="245"/>
      <c r="P4" s="245"/>
      <c r="Q4" s="245"/>
      <c r="R4" s="246"/>
    </row>
    <row r="5" spans="1:19" ht="33.75" customHeight="1" x14ac:dyDescent="0.15">
      <c r="B5" s="242" t="s">
        <v>119</v>
      </c>
      <c r="C5" s="243"/>
      <c r="D5" s="271" t="str">
        <f>申込用紙!$Q$2&amp;""</f>
        <v/>
      </c>
      <c r="E5" s="271"/>
      <c r="F5" s="271"/>
      <c r="G5" s="271"/>
      <c r="H5" s="271"/>
      <c r="I5" s="271"/>
      <c r="J5" s="269" t="s">
        <v>118</v>
      </c>
      <c r="K5" s="269"/>
      <c r="L5" s="270"/>
      <c r="M5" s="244" t="str">
        <f>申込用紙!$F$4&amp;""</f>
        <v/>
      </c>
      <c r="N5" s="245"/>
      <c r="O5" s="245"/>
      <c r="P5" s="245"/>
      <c r="Q5" s="245"/>
      <c r="R5" s="246"/>
    </row>
    <row r="6" spans="1:19" ht="33.75" customHeight="1" x14ac:dyDescent="0.15">
      <c r="J6" s="243" t="s">
        <v>121</v>
      </c>
      <c r="K6" s="269"/>
      <c r="L6" s="270"/>
      <c r="M6" s="244" t="str">
        <f>申込用紙!$Q$3&amp;""</f>
        <v/>
      </c>
      <c r="N6" s="245"/>
      <c r="O6" s="245"/>
      <c r="P6" s="245"/>
      <c r="Q6" s="245"/>
      <c r="R6" s="246"/>
    </row>
    <row r="7" spans="1:19" ht="14.25" thickBot="1" x14ac:dyDescent="0.2"/>
    <row r="8" spans="1:19" ht="13.5" customHeight="1" x14ac:dyDescent="0.15">
      <c r="B8" s="256" t="s">
        <v>10</v>
      </c>
      <c r="C8" s="260" t="s">
        <v>104</v>
      </c>
      <c r="D8" s="261"/>
      <c r="E8" s="261"/>
      <c r="F8" s="261"/>
      <c r="G8" s="261"/>
      <c r="H8" s="261"/>
      <c r="I8" s="261"/>
      <c r="J8" s="262"/>
      <c r="K8" s="20"/>
      <c r="L8" s="256" t="s">
        <v>10</v>
      </c>
      <c r="M8" s="263" t="s">
        <v>102</v>
      </c>
      <c r="N8" s="248"/>
      <c r="O8" s="20"/>
      <c r="P8" s="256" t="s">
        <v>10</v>
      </c>
      <c r="Q8" s="247" t="s">
        <v>189</v>
      </c>
      <c r="R8" s="248"/>
    </row>
    <row r="9" spans="1:19" ht="26.25" customHeight="1" x14ac:dyDescent="0.15">
      <c r="A9" s="21"/>
      <c r="B9" s="257"/>
      <c r="C9" s="251" t="s">
        <v>80</v>
      </c>
      <c r="D9" s="252"/>
      <c r="E9" s="253" t="s">
        <v>99</v>
      </c>
      <c r="F9" s="254"/>
      <c r="G9" s="253" t="s">
        <v>101</v>
      </c>
      <c r="H9" s="254"/>
      <c r="I9" s="253" t="s">
        <v>105</v>
      </c>
      <c r="J9" s="255"/>
      <c r="K9" s="19"/>
      <c r="L9" s="257"/>
      <c r="M9" s="249"/>
      <c r="N9" s="250"/>
      <c r="P9" s="257"/>
      <c r="Q9" s="249"/>
      <c r="R9" s="250"/>
    </row>
    <row r="10" spans="1:19" ht="26.25" customHeight="1" thickBot="1" x14ac:dyDescent="0.2">
      <c r="A10" s="21"/>
      <c r="B10" s="22" t="s">
        <v>77</v>
      </c>
      <c r="C10" s="23" t="s">
        <v>21</v>
      </c>
      <c r="D10" s="24" t="s">
        <v>24</v>
      </c>
      <c r="E10" s="25" t="s">
        <v>21</v>
      </c>
      <c r="F10" s="24" t="s">
        <v>24</v>
      </c>
      <c r="G10" s="25" t="s">
        <v>21</v>
      </c>
      <c r="H10" s="24" t="s">
        <v>24</v>
      </c>
      <c r="I10" s="25" t="s">
        <v>21</v>
      </c>
      <c r="J10" s="26" t="s">
        <v>24</v>
      </c>
      <c r="K10" s="19"/>
      <c r="L10" s="22" t="s">
        <v>77</v>
      </c>
      <c r="M10" s="27" t="s">
        <v>21</v>
      </c>
      <c r="N10" s="28" t="s">
        <v>24</v>
      </c>
      <c r="P10" s="22" t="s">
        <v>77</v>
      </c>
      <c r="Q10" s="27" t="s">
        <v>21</v>
      </c>
      <c r="R10" s="29" t="s">
        <v>24</v>
      </c>
    </row>
    <row r="11" spans="1:19" ht="25.5" customHeight="1" thickTop="1" x14ac:dyDescent="0.15">
      <c r="A11" s="21"/>
      <c r="B11" s="267" t="s">
        <v>106</v>
      </c>
      <c r="C11" s="237">
        <f>COUNTIFS(障害種別,"肢",性別区分,"男子",年齢区分,"１部")</f>
        <v>0</v>
      </c>
      <c r="D11" s="239">
        <f>COUNTIFS(障害種別,"肢",性別区分,"女子",年齢区分,"１部")</f>
        <v>0</v>
      </c>
      <c r="E11" s="237">
        <f>COUNTIFS(障害種別,"視",性別区分,"男子",年齢区分,"１部")</f>
        <v>0</v>
      </c>
      <c r="F11" s="239">
        <f>COUNTIFS(障害種別,"視",性別区分,"女子",年齢区分,"１部")</f>
        <v>0</v>
      </c>
      <c r="G11" s="237">
        <f>COUNTIFS(障害種別,"聴",性別区分,"男子",年齢区分,"１部")</f>
        <v>0</v>
      </c>
      <c r="H11" s="239">
        <f>COUNTIFS(障害種別,"聴",性別区分,"女子",年齢区分,"１部")</f>
        <v>0</v>
      </c>
      <c r="I11" s="273">
        <f>C11+E11+G11</f>
        <v>0</v>
      </c>
      <c r="J11" s="275">
        <f>D11+F11+H11</f>
        <v>0</v>
      </c>
      <c r="K11" s="30"/>
      <c r="L11" s="31" t="s">
        <v>37</v>
      </c>
      <c r="M11" s="107">
        <f>COUNTIFS(障害種別,"知",性別区分,"男子",年齢区分,"少年")</f>
        <v>0</v>
      </c>
      <c r="N11" s="108">
        <f>COUNTIFS(障害種別,"知",性別区分,"女子",年齢区分,"少年")</f>
        <v>0</v>
      </c>
      <c r="O11" s="32"/>
      <c r="P11" s="283"/>
      <c r="Q11" s="237">
        <f>COUNTIFS(障害種別,"精",性別区分,"男子")</f>
        <v>0</v>
      </c>
      <c r="R11" s="275">
        <f>COUNTIFS(障害種別,"精",性別区分,"女子")</f>
        <v>0</v>
      </c>
    </row>
    <row r="12" spans="1:19" ht="12.75" customHeight="1" x14ac:dyDescent="0.15">
      <c r="A12" s="21"/>
      <c r="B12" s="268"/>
      <c r="C12" s="238"/>
      <c r="D12" s="240"/>
      <c r="E12" s="238"/>
      <c r="F12" s="240"/>
      <c r="G12" s="238"/>
      <c r="H12" s="240"/>
      <c r="I12" s="274"/>
      <c r="J12" s="276"/>
      <c r="K12" s="30"/>
      <c r="L12" s="241" t="s">
        <v>107</v>
      </c>
      <c r="M12" s="228">
        <f>$M$11+$N$11</f>
        <v>0</v>
      </c>
      <c r="N12" s="258"/>
      <c r="O12" s="32"/>
      <c r="P12" s="284"/>
      <c r="Q12" s="280"/>
      <c r="R12" s="281"/>
    </row>
    <row r="13" spans="1:19" ht="12.75" customHeight="1" thickBot="1" x14ac:dyDescent="0.2">
      <c r="A13" s="21"/>
      <c r="B13" s="241" t="s">
        <v>107</v>
      </c>
      <c r="C13" s="228">
        <f>$C$11+$D$11</f>
        <v>0</v>
      </c>
      <c r="D13" s="229"/>
      <c r="E13" s="228">
        <f>$E$11+$F$11</f>
        <v>0</v>
      </c>
      <c r="F13" s="229"/>
      <c r="G13" s="228">
        <f>$G$11+$H$11</f>
        <v>0</v>
      </c>
      <c r="H13" s="229"/>
      <c r="I13" s="228">
        <f>$I$11+$J$11</f>
        <v>0</v>
      </c>
      <c r="J13" s="258"/>
      <c r="K13" s="30"/>
      <c r="L13" s="264"/>
      <c r="M13" s="265"/>
      <c r="N13" s="272"/>
      <c r="O13" s="32"/>
      <c r="P13" s="284"/>
      <c r="Q13" s="280"/>
      <c r="R13" s="281"/>
    </row>
    <row r="14" spans="1:19" ht="25.5" customHeight="1" thickTop="1" thickBot="1" x14ac:dyDescent="0.2">
      <c r="A14" s="21"/>
      <c r="B14" s="264"/>
      <c r="C14" s="265"/>
      <c r="D14" s="266"/>
      <c r="E14" s="265"/>
      <c r="F14" s="266"/>
      <c r="G14" s="265"/>
      <c r="H14" s="266"/>
      <c r="I14" s="265"/>
      <c r="J14" s="272"/>
      <c r="K14" s="30"/>
      <c r="L14" s="33" t="s">
        <v>41</v>
      </c>
      <c r="M14" s="107">
        <f>COUNTIFS(障害種別,"知",性別区分,"男子",年齢区分,"青年")</f>
        <v>0</v>
      </c>
      <c r="N14" s="108">
        <f>COUNTIFS(障害種別,"知",性別区分,"女子",年齢区分,"青年")</f>
        <v>0</v>
      </c>
      <c r="O14" s="32"/>
      <c r="P14" s="284"/>
      <c r="Q14" s="280"/>
      <c r="R14" s="281"/>
    </row>
    <row r="15" spans="1:19" ht="25.5" customHeight="1" thickTop="1" thickBot="1" x14ac:dyDescent="0.2">
      <c r="A15" s="21"/>
      <c r="B15" s="267" t="s">
        <v>34</v>
      </c>
      <c r="C15" s="237">
        <f>COUNTIFS(障害種別,"肢",性別区分,"男子",年齢区分,"２部")</f>
        <v>0</v>
      </c>
      <c r="D15" s="239">
        <f>COUNTIFS(障害種別,"肢",性別区分,"女子",年齢区分,"２部")</f>
        <v>0</v>
      </c>
      <c r="E15" s="237">
        <f>COUNTIFS(障害種別,"視",性別区分,"男子",年齢区分,"２部")</f>
        <v>0</v>
      </c>
      <c r="F15" s="239">
        <f>COUNTIFS(障害種別,"視",性別区分,"女子",年齢区分,"２部")</f>
        <v>0</v>
      </c>
      <c r="G15" s="237">
        <f>COUNTIFS(障害種別,"聴",性別区分,"男子",年齢区分,"２部")</f>
        <v>0</v>
      </c>
      <c r="H15" s="239">
        <f>COUNTIFS(障害種別,"聴",性別区分,"女子",年齢区分,"２部")</f>
        <v>0</v>
      </c>
      <c r="I15" s="273">
        <f>C15+E15+G15</f>
        <v>0</v>
      </c>
      <c r="J15" s="275">
        <f>D15+F15+H15</f>
        <v>0</v>
      </c>
      <c r="K15" s="30"/>
      <c r="L15" s="34" t="s">
        <v>107</v>
      </c>
      <c r="M15" s="286">
        <f>$M$14+$N$14</f>
        <v>0</v>
      </c>
      <c r="N15" s="287"/>
      <c r="O15" s="32"/>
      <c r="P15" s="284"/>
      <c r="Q15" s="280"/>
      <c r="R15" s="281"/>
    </row>
    <row r="16" spans="1:19" ht="12.75" customHeight="1" thickTop="1" x14ac:dyDescent="0.15">
      <c r="A16" s="21"/>
      <c r="B16" s="268"/>
      <c r="C16" s="238"/>
      <c r="D16" s="240"/>
      <c r="E16" s="238"/>
      <c r="F16" s="240"/>
      <c r="G16" s="238"/>
      <c r="H16" s="240"/>
      <c r="I16" s="274"/>
      <c r="J16" s="276"/>
      <c r="K16" s="30"/>
      <c r="L16" s="277" t="s">
        <v>44</v>
      </c>
      <c r="M16" s="237">
        <f>COUNTIFS(障害種別,"知",性別区分,"男子",年齢区分,"壮年")</f>
        <v>0</v>
      </c>
      <c r="N16" s="275">
        <f>COUNTIFS(障害種別,"知",性別区分,"女子",年齢区分,"壮年")</f>
        <v>0</v>
      </c>
      <c r="O16" s="32"/>
      <c r="P16" s="284"/>
      <c r="Q16" s="280"/>
      <c r="R16" s="281"/>
    </row>
    <row r="17" spans="1:26" ht="12.75" customHeight="1" x14ac:dyDescent="0.15">
      <c r="A17" s="21"/>
      <c r="B17" s="241" t="s">
        <v>107</v>
      </c>
      <c r="C17" s="228">
        <f>$C$15+$D$15</f>
        <v>0</v>
      </c>
      <c r="D17" s="229"/>
      <c r="E17" s="228">
        <f>$E$15+$F$15</f>
        <v>0</v>
      </c>
      <c r="F17" s="229"/>
      <c r="G17" s="228">
        <f>$G$15+$H$15</f>
        <v>0</v>
      </c>
      <c r="H17" s="229"/>
      <c r="I17" s="228">
        <f>$I$15+$J$15</f>
        <v>0</v>
      </c>
      <c r="J17" s="258"/>
      <c r="K17" s="30"/>
      <c r="L17" s="278"/>
      <c r="M17" s="238"/>
      <c r="N17" s="276"/>
      <c r="O17" s="32"/>
      <c r="P17" s="284"/>
      <c r="Q17" s="280"/>
      <c r="R17" s="281"/>
    </row>
    <row r="18" spans="1:26" ht="25.5" customHeight="1" thickBot="1" x14ac:dyDescent="0.2">
      <c r="A18" s="21"/>
      <c r="B18" s="235"/>
      <c r="C18" s="230"/>
      <c r="D18" s="231"/>
      <c r="E18" s="230"/>
      <c r="F18" s="231"/>
      <c r="G18" s="230"/>
      <c r="H18" s="231"/>
      <c r="I18" s="230"/>
      <c r="J18" s="259"/>
      <c r="K18" s="30"/>
      <c r="L18" s="35" t="s">
        <v>107</v>
      </c>
      <c r="M18" s="232">
        <f>$M$16+$N$16</f>
        <v>0</v>
      </c>
      <c r="N18" s="233"/>
      <c r="O18" s="32"/>
      <c r="P18" s="285"/>
      <c r="Q18" s="230"/>
      <c r="R18" s="282"/>
    </row>
    <row r="19" spans="1:26" ht="26.25" customHeight="1" x14ac:dyDescent="0.15">
      <c r="B19" s="234" t="s">
        <v>108</v>
      </c>
      <c r="C19" s="104">
        <f>$C$11+$C$15</f>
        <v>0</v>
      </c>
      <c r="D19" s="105">
        <f>$D$11+$D$15</f>
        <v>0</v>
      </c>
      <c r="E19" s="104">
        <f>$E$11+$E$15</f>
        <v>0</v>
      </c>
      <c r="F19" s="105">
        <f>$F$11+$F$15</f>
        <v>0</v>
      </c>
      <c r="G19" s="104">
        <f>$G$11+$G$15</f>
        <v>0</v>
      </c>
      <c r="H19" s="105">
        <f>$H$11+$H$15</f>
        <v>0</v>
      </c>
      <c r="I19" s="104">
        <f>$I$11+$I$15</f>
        <v>0</v>
      </c>
      <c r="J19" s="106">
        <f>$J$11+$J$15</f>
        <v>0</v>
      </c>
      <c r="K19" s="30"/>
      <c r="L19" s="234" t="s">
        <v>109</v>
      </c>
      <c r="M19" s="109">
        <f>$M$11+$M$14+$M$16</f>
        <v>0</v>
      </c>
      <c r="N19" s="110">
        <f>$N$11+$N$14+$N$16</f>
        <v>0</v>
      </c>
      <c r="O19" s="30"/>
      <c r="P19" s="234" t="s">
        <v>109</v>
      </c>
      <c r="Q19" s="109">
        <f>$Q$11</f>
        <v>0</v>
      </c>
      <c r="R19" s="110">
        <f>$R$11</f>
        <v>0</v>
      </c>
    </row>
    <row r="20" spans="1:26" ht="26.25" customHeight="1" thickBot="1" x14ac:dyDescent="0.2">
      <c r="B20" s="235"/>
      <c r="C20" s="232">
        <f>$C$19+$D$19</f>
        <v>0</v>
      </c>
      <c r="D20" s="236"/>
      <c r="E20" s="232">
        <f>$E$19+$F$19</f>
        <v>0</v>
      </c>
      <c r="F20" s="236"/>
      <c r="G20" s="232">
        <f>$G$19+$H$19</f>
        <v>0</v>
      </c>
      <c r="H20" s="236"/>
      <c r="I20" s="232">
        <f>$I$19+$J$19</f>
        <v>0</v>
      </c>
      <c r="J20" s="233"/>
      <c r="K20" s="36"/>
      <c r="L20" s="235"/>
      <c r="M20" s="232">
        <f>$M$19+$N$19</f>
        <v>0</v>
      </c>
      <c r="N20" s="233"/>
      <c r="O20" s="36"/>
      <c r="P20" s="235"/>
      <c r="Q20" s="232">
        <f>$Q$19+$R$19</f>
        <v>0</v>
      </c>
      <c r="R20" s="233"/>
    </row>
    <row r="21" spans="1:26" ht="26.25" customHeight="1" thickBot="1" x14ac:dyDescent="0.2">
      <c r="B21" s="37" t="s">
        <v>105</v>
      </c>
      <c r="C21" s="288">
        <f>$I$20+$M$20+$Q$20</f>
        <v>0</v>
      </c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90"/>
    </row>
    <row r="25" spans="1:26" ht="14.25" customHeight="1" x14ac:dyDescent="0.15"/>
    <row r="28" spans="1:26" x14ac:dyDescent="0.15">
      <c r="Z28" s="103"/>
    </row>
    <row r="29" spans="1:26" ht="31.5" customHeight="1" x14ac:dyDescent="0.15">
      <c r="B29" s="216" t="s">
        <v>12</v>
      </c>
      <c r="C29" s="217"/>
      <c r="D29" s="217"/>
      <c r="E29" s="218"/>
      <c r="F29" s="216" t="s">
        <v>21</v>
      </c>
      <c r="G29" s="218"/>
      <c r="H29" s="216" t="s">
        <v>24</v>
      </c>
      <c r="I29" s="218"/>
    </row>
    <row r="30" spans="1:26" ht="31.5" customHeight="1" x14ac:dyDescent="0.15">
      <c r="B30" s="216" t="s">
        <v>110</v>
      </c>
      <c r="C30" s="217"/>
      <c r="D30" s="217"/>
      <c r="E30" s="218"/>
      <c r="F30" s="221">
        <f>COUNTIFS(種目区分,"一般卓球",性別区分,"男子")</f>
        <v>0</v>
      </c>
      <c r="G30" s="222"/>
      <c r="H30" s="221">
        <f>COUNTIFS(種目区分,"一般卓球",性別区分,"女子")</f>
        <v>0</v>
      </c>
      <c r="I30" s="222"/>
      <c r="M30"/>
      <c r="N30"/>
    </row>
    <row r="31" spans="1:26" ht="31.5" customHeight="1" x14ac:dyDescent="0.15">
      <c r="B31" s="223" t="s">
        <v>111</v>
      </c>
      <c r="C31" s="224"/>
      <c r="D31" s="224"/>
      <c r="E31" s="225"/>
      <c r="F31" s="226">
        <f>COUNTIFS(種目区分,"STT",性別区分,"男子")</f>
        <v>0</v>
      </c>
      <c r="G31" s="227"/>
      <c r="H31" s="221">
        <f>COUNTIFS(種目区分,"STT",性別区分,"女子")</f>
        <v>0</v>
      </c>
      <c r="I31" s="222"/>
      <c r="M31"/>
      <c r="N31"/>
    </row>
    <row r="32" spans="1:26" ht="31.5" customHeight="1" x14ac:dyDescent="0.15">
      <c r="B32" s="216" t="s">
        <v>105</v>
      </c>
      <c r="C32" s="217"/>
      <c r="D32" s="217"/>
      <c r="E32" s="218"/>
      <c r="F32" s="219">
        <f>SUM($F$30:$F$31)</f>
        <v>0</v>
      </c>
      <c r="G32" s="220"/>
      <c r="H32" s="219">
        <f>SUM($H$30:$H$31)</f>
        <v>0</v>
      </c>
      <c r="I32" s="220"/>
    </row>
    <row r="48" spans="5:9" x14ac:dyDescent="0.15">
      <c r="E48" s="38"/>
      <c r="F48" s="38"/>
      <c r="G48" s="38"/>
      <c r="H48" s="38"/>
      <c r="I48" s="38"/>
    </row>
    <row r="49" spans="1:9" x14ac:dyDescent="0.15">
      <c r="I49" s="38"/>
    </row>
    <row r="50" spans="1:9" x14ac:dyDescent="0.15">
      <c r="I50" s="38"/>
    </row>
    <row r="51" spans="1:9" x14ac:dyDescent="0.15">
      <c r="I51" s="38"/>
    </row>
    <row r="52" spans="1:9" x14ac:dyDescent="0.15">
      <c r="I52" s="38"/>
    </row>
    <row r="53" spans="1:9" x14ac:dyDescent="0.15">
      <c r="I53" s="38"/>
    </row>
    <row r="54" spans="1:9" x14ac:dyDescent="0.15">
      <c r="A54" s="38"/>
      <c r="B54" s="38"/>
      <c r="C54" s="38"/>
      <c r="D54" s="38"/>
      <c r="E54" s="38"/>
      <c r="F54" s="38"/>
      <c r="G54" s="38"/>
      <c r="H54" s="38"/>
      <c r="I54" s="38"/>
    </row>
    <row r="55" spans="1:9" x14ac:dyDescent="0.15">
      <c r="B55" s="38"/>
      <c r="C55" s="38"/>
      <c r="D55" s="38"/>
      <c r="E55" s="38"/>
      <c r="F55" s="38"/>
      <c r="G55" s="38"/>
      <c r="H55" s="38"/>
      <c r="I55" s="38"/>
    </row>
    <row r="56" spans="1:9" x14ac:dyDescent="0.15">
      <c r="B56" s="38"/>
      <c r="C56" s="38"/>
      <c r="D56" s="38"/>
      <c r="E56" s="38"/>
      <c r="F56" s="38"/>
      <c r="G56" s="38"/>
      <c r="H56" s="38"/>
      <c r="I56" s="38"/>
    </row>
  </sheetData>
  <sheetProtection algorithmName="SHA-512" hashValue="SjYEqwRUCgXw0AcWHbfWDdLAl6x7ewsLXV8nhTpdJBCi4l4Jt8Wyc/UfPtmtDLilSWVP2ck9Q58wqNY8fdXTkw==" saltValue="QN0WtQuk0iEkDOtpkph5TQ==" spinCount="100000" sheet="1" objects="1" scenarios="1"/>
  <mergeCells count="81">
    <mergeCell ref="B2:R2"/>
    <mergeCell ref="H30:I30"/>
    <mergeCell ref="H31:I31"/>
    <mergeCell ref="Q11:Q18"/>
    <mergeCell ref="R11:R18"/>
    <mergeCell ref="M12:N13"/>
    <mergeCell ref="P11:P18"/>
    <mergeCell ref="M15:N15"/>
    <mergeCell ref="M16:M17"/>
    <mergeCell ref="N16:N17"/>
    <mergeCell ref="M18:N18"/>
    <mergeCell ref="C21:R21"/>
    <mergeCell ref="B29:E29"/>
    <mergeCell ref="F29:G29"/>
    <mergeCell ref="B11:B12"/>
    <mergeCell ref="C11:C12"/>
    <mergeCell ref="H32:I32"/>
    <mergeCell ref="J4:L4"/>
    <mergeCell ref="J5:L5"/>
    <mergeCell ref="J6:L6"/>
    <mergeCell ref="D4:I4"/>
    <mergeCell ref="D5:I5"/>
    <mergeCell ref="G11:G12"/>
    <mergeCell ref="L12:L13"/>
    <mergeCell ref="I13:J14"/>
    <mergeCell ref="H11:H12"/>
    <mergeCell ref="I11:I12"/>
    <mergeCell ref="J11:J12"/>
    <mergeCell ref="I15:I16"/>
    <mergeCell ref="J15:J16"/>
    <mergeCell ref="L16:L17"/>
    <mergeCell ref="G13:H14"/>
    <mergeCell ref="G15:G16"/>
    <mergeCell ref="H15:H16"/>
    <mergeCell ref="B15:B16"/>
    <mergeCell ref="C15:C16"/>
    <mergeCell ref="D15:D16"/>
    <mergeCell ref="E11:E12"/>
    <mergeCell ref="F11:F12"/>
    <mergeCell ref="B13:B14"/>
    <mergeCell ref="C13:D14"/>
    <mergeCell ref="E13:F14"/>
    <mergeCell ref="D11:D12"/>
    <mergeCell ref="B4:C4"/>
    <mergeCell ref="B5:C5"/>
    <mergeCell ref="M4:R4"/>
    <mergeCell ref="Q8:R9"/>
    <mergeCell ref="C9:D9"/>
    <mergeCell ref="E9:F9"/>
    <mergeCell ref="G9:H9"/>
    <mergeCell ref="I9:J9"/>
    <mergeCell ref="P8:P9"/>
    <mergeCell ref="M5:R5"/>
    <mergeCell ref="M6:R6"/>
    <mergeCell ref="B8:B9"/>
    <mergeCell ref="C8:J8"/>
    <mergeCell ref="L8:L9"/>
    <mergeCell ref="M8:N9"/>
    <mergeCell ref="E15:E16"/>
    <mergeCell ref="F15:F16"/>
    <mergeCell ref="B17:B18"/>
    <mergeCell ref="C17:D18"/>
    <mergeCell ref="E17:F18"/>
    <mergeCell ref="G17:H18"/>
    <mergeCell ref="Q20:R20"/>
    <mergeCell ref="H29:I29"/>
    <mergeCell ref="B19:B20"/>
    <mergeCell ref="L19:L20"/>
    <mergeCell ref="P19:P20"/>
    <mergeCell ref="C20:D20"/>
    <mergeCell ref="E20:F20"/>
    <mergeCell ref="G20:H20"/>
    <mergeCell ref="I20:J20"/>
    <mergeCell ref="M20:N20"/>
    <mergeCell ref="I17:J18"/>
    <mergeCell ref="B32:E32"/>
    <mergeCell ref="F32:G32"/>
    <mergeCell ref="B30:E30"/>
    <mergeCell ref="F30:G30"/>
    <mergeCell ref="B31:E31"/>
    <mergeCell ref="F31:G3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66"/>
  <sheetViews>
    <sheetView workbookViewId="0">
      <selection activeCell="K19" sqref="K19"/>
    </sheetView>
  </sheetViews>
  <sheetFormatPr defaultRowHeight="13.5" x14ac:dyDescent="0.15"/>
  <cols>
    <col min="2" max="2" width="18.75" customWidth="1"/>
    <col min="3" max="3" width="7.25" customWidth="1"/>
  </cols>
  <sheetData>
    <row r="1" spans="2:10" x14ac:dyDescent="0.15">
      <c r="B1" s="19" t="s">
        <v>1</v>
      </c>
      <c r="C1" t="s">
        <v>74</v>
      </c>
      <c r="E1" t="s">
        <v>154</v>
      </c>
      <c r="H1" t="s">
        <v>155</v>
      </c>
      <c r="J1" t="s">
        <v>156</v>
      </c>
    </row>
    <row r="2" spans="2:10" x14ac:dyDescent="0.15">
      <c r="B2" s="19"/>
    </row>
    <row r="3" spans="2:10" x14ac:dyDescent="0.15">
      <c r="B3" s="40" t="s">
        <v>135</v>
      </c>
      <c r="C3" s="40">
        <v>1</v>
      </c>
      <c r="E3" s="3">
        <v>1</v>
      </c>
      <c r="F3" s="3" t="s">
        <v>170</v>
      </c>
      <c r="H3" s="3" t="s">
        <v>153</v>
      </c>
      <c r="J3" s="3" t="s">
        <v>30</v>
      </c>
    </row>
    <row r="4" spans="2:10" x14ac:dyDescent="0.15">
      <c r="B4" s="40" t="s">
        <v>25</v>
      </c>
      <c r="C4" s="40">
        <v>2</v>
      </c>
      <c r="E4" s="3">
        <v>2</v>
      </c>
      <c r="F4" s="3" t="s">
        <v>170</v>
      </c>
      <c r="G4" s="3"/>
      <c r="H4" s="3" t="s">
        <v>22</v>
      </c>
      <c r="J4" s="3" t="s">
        <v>34</v>
      </c>
    </row>
    <row r="5" spans="2:10" x14ac:dyDescent="0.15">
      <c r="B5" s="41" t="s">
        <v>27</v>
      </c>
      <c r="C5" s="41">
        <v>3</v>
      </c>
      <c r="E5" s="3">
        <v>3</v>
      </c>
      <c r="F5" s="3" t="s">
        <v>170</v>
      </c>
      <c r="J5" s="3" t="s">
        <v>37</v>
      </c>
    </row>
    <row r="6" spans="2:10" x14ac:dyDescent="0.15">
      <c r="B6" s="41" t="s">
        <v>31</v>
      </c>
      <c r="C6" s="41">
        <v>4</v>
      </c>
      <c r="E6" s="3">
        <v>4</v>
      </c>
      <c r="F6" s="3" t="s">
        <v>170</v>
      </c>
      <c r="H6" s="3" t="s">
        <v>23</v>
      </c>
      <c r="J6" s="3" t="s">
        <v>41</v>
      </c>
    </row>
    <row r="7" spans="2:10" x14ac:dyDescent="0.15">
      <c r="B7" s="41" t="s">
        <v>35</v>
      </c>
      <c r="C7" s="41">
        <v>5</v>
      </c>
      <c r="E7" s="3">
        <v>5</v>
      </c>
      <c r="F7" s="3" t="s">
        <v>170</v>
      </c>
      <c r="G7" s="3"/>
      <c r="H7" s="3" t="s">
        <v>26</v>
      </c>
      <c r="J7" s="3" t="s">
        <v>44</v>
      </c>
    </row>
    <row r="8" spans="2:10" x14ac:dyDescent="0.15">
      <c r="B8" s="41" t="s">
        <v>38</v>
      </c>
      <c r="C8" s="41">
        <v>6</v>
      </c>
      <c r="E8" s="3">
        <v>6</v>
      </c>
      <c r="F8" s="3" t="s">
        <v>170</v>
      </c>
      <c r="G8" s="3" t="s">
        <v>39</v>
      </c>
      <c r="H8" s="3" t="s">
        <v>29</v>
      </c>
    </row>
    <row r="9" spans="2:10" x14ac:dyDescent="0.15">
      <c r="B9" s="41" t="s">
        <v>42</v>
      </c>
      <c r="C9" s="41">
        <v>7</v>
      </c>
      <c r="E9" s="3">
        <v>7</v>
      </c>
      <c r="F9" s="3" t="s">
        <v>170</v>
      </c>
      <c r="G9" s="3"/>
      <c r="H9" s="3" t="s">
        <v>33</v>
      </c>
    </row>
    <row r="10" spans="2:10" x14ac:dyDescent="0.15">
      <c r="B10" s="41" t="s">
        <v>45</v>
      </c>
      <c r="C10" s="41">
        <v>8</v>
      </c>
      <c r="E10" s="3">
        <v>8</v>
      </c>
      <c r="F10" s="3" t="s">
        <v>170</v>
      </c>
      <c r="G10" s="2"/>
      <c r="H10" s="3" t="s">
        <v>36</v>
      </c>
    </row>
    <row r="11" spans="2:10" x14ac:dyDescent="0.15">
      <c r="B11" s="41" t="s">
        <v>47</v>
      </c>
      <c r="C11" s="41">
        <v>9</v>
      </c>
      <c r="E11" s="3">
        <v>9</v>
      </c>
      <c r="F11" s="3" t="s">
        <v>170</v>
      </c>
      <c r="G11" s="3" t="s">
        <v>21</v>
      </c>
      <c r="H11" s="3" t="s">
        <v>40</v>
      </c>
    </row>
    <row r="12" spans="2:10" x14ac:dyDescent="0.15">
      <c r="B12" s="41" t="s">
        <v>49</v>
      </c>
      <c r="C12" s="41">
        <v>10</v>
      </c>
      <c r="E12" s="3">
        <v>10</v>
      </c>
      <c r="F12" s="3" t="s">
        <v>170</v>
      </c>
      <c r="G12" s="3" t="s">
        <v>24</v>
      </c>
      <c r="H12" s="3" t="s">
        <v>43</v>
      </c>
    </row>
    <row r="13" spans="2:10" x14ac:dyDescent="0.15">
      <c r="B13" s="41" t="s">
        <v>51</v>
      </c>
      <c r="C13" s="41">
        <v>11</v>
      </c>
      <c r="E13" s="3">
        <v>11</v>
      </c>
      <c r="F13" s="3" t="s">
        <v>170</v>
      </c>
      <c r="G13" s="3"/>
      <c r="H13" s="3" t="s">
        <v>46</v>
      </c>
    </row>
    <row r="14" spans="2:10" x14ac:dyDescent="0.15">
      <c r="B14" s="41" t="s">
        <v>53</v>
      </c>
      <c r="C14" s="41">
        <v>12</v>
      </c>
      <c r="E14" s="3">
        <v>12</v>
      </c>
      <c r="F14" s="3" t="s">
        <v>170</v>
      </c>
      <c r="H14" s="3" t="s">
        <v>48</v>
      </c>
    </row>
    <row r="15" spans="2:10" x14ac:dyDescent="0.15">
      <c r="B15" s="41" t="s">
        <v>55</v>
      </c>
      <c r="C15" s="41">
        <v>13</v>
      </c>
      <c r="E15" s="3">
        <v>13</v>
      </c>
      <c r="F15" s="3" t="s">
        <v>170</v>
      </c>
      <c r="H15" s="3" t="s">
        <v>50</v>
      </c>
    </row>
    <row r="16" spans="2:10" x14ac:dyDescent="0.15">
      <c r="B16" s="41" t="s">
        <v>56</v>
      </c>
      <c r="C16" s="41">
        <v>14</v>
      </c>
      <c r="E16" s="3">
        <v>14</v>
      </c>
      <c r="F16" s="3" t="s">
        <v>170</v>
      </c>
      <c r="H16" s="3" t="s">
        <v>52</v>
      </c>
    </row>
    <row r="17" spans="2:8" x14ac:dyDescent="0.15">
      <c r="B17" s="41" t="s">
        <v>57</v>
      </c>
      <c r="C17" s="41">
        <v>15</v>
      </c>
      <c r="E17" s="3">
        <v>15</v>
      </c>
      <c r="F17" s="3" t="s">
        <v>171</v>
      </c>
      <c r="H17" s="3" t="s">
        <v>54</v>
      </c>
    </row>
    <row r="18" spans="2:8" x14ac:dyDescent="0.15">
      <c r="B18" s="41"/>
      <c r="C18" s="41"/>
      <c r="E18" s="3">
        <v>16</v>
      </c>
      <c r="F18" s="3" t="s">
        <v>171</v>
      </c>
      <c r="H18" s="2"/>
    </row>
    <row r="19" spans="2:8" x14ac:dyDescent="0.15">
      <c r="B19" s="41" t="s">
        <v>58</v>
      </c>
      <c r="C19" s="42">
        <v>21</v>
      </c>
      <c r="E19" s="3">
        <v>17</v>
      </c>
      <c r="F19" s="3" t="s">
        <v>172</v>
      </c>
      <c r="G19" s="3"/>
      <c r="H19" s="3" t="s">
        <v>28</v>
      </c>
    </row>
    <row r="20" spans="2:8" x14ac:dyDescent="0.15">
      <c r="B20" s="41" t="s">
        <v>59</v>
      </c>
      <c r="C20" s="42">
        <v>22</v>
      </c>
      <c r="E20" s="3">
        <v>18</v>
      </c>
      <c r="F20" s="3" t="s">
        <v>173</v>
      </c>
      <c r="H20" s="3" t="s">
        <v>32</v>
      </c>
    </row>
    <row r="21" spans="2:8" x14ac:dyDescent="0.15">
      <c r="B21" s="41" t="s">
        <v>60</v>
      </c>
      <c r="C21" s="42">
        <v>23</v>
      </c>
      <c r="E21" s="3">
        <v>19</v>
      </c>
      <c r="F21" s="3" t="s">
        <v>174</v>
      </c>
      <c r="H21" s="2"/>
    </row>
    <row r="22" spans="2:8" x14ac:dyDescent="0.15">
      <c r="B22" s="41" t="s">
        <v>61</v>
      </c>
      <c r="C22" s="42">
        <v>24</v>
      </c>
      <c r="E22" s="3"/>
      <c r="F22" s="3"/>
      <c r="H22" s="1" t="s">
        <v>177</v>
      </c>
    </row>
    <row r="23" spans="2:8" x14ac:dyDescent="0.15">
      <c r="B23" s="41" t="s">
        <v>62</v>
      </c>
      <c r="C23" s="42">
        <v>25</v>
      </c>
      <c r="E23" s="3"/>
      <c r="F23" s="3"/>
      <c r="H23" s="1" t="s">
        <v>178</v>
      </c>
    </row>
    <row r="24" spans="2:8" x14ac:dyDescent="0.15">
      <c r="B24" s="41" t="s">
        <v>63</v>
      </c>
      <c r="C24" s="42">
        <v>26</v>
      </c>
      <c r="E24" s="3"/>
      <c r="F24" s="3"/>
      <c r="H24" s="1" t="s">
        <v>179</v>
      </c>
    </row>
    <row r="25" spans="2:8" x14ac:dyDescent="0.15">
      <c r="B25" s="41" t="s">
        <v>64</v>
      </c>
      <c r="C25" s="42">
        <v>27</v>
      </c>
      <c r="E25" s="3"/>
      <c r="F25" s="3"/>
      <c r="H25" s="1"/>
    </row>
    <row r="26" spans="2:8" x14ac:dyDescent="0.15">
      <c r="B26" s="41" t="s">
        <v>65</v>
      </c>
      <c r="C26" s="42">
        <v>28</v>
      </c>
      <c r="E26" s="3"/>
      <c r="F26" s="3"/>
    </row>
    <row r="27" spans="2:8" x14ac:dyDescent="0.15">
      <c r="B27" s="41" t="s">
        <v>66</v>
      </c>
      <c r="C27" s="42">
        <v>29</v>
      </c>
    </row>
    <row r="28" spans="2:8" x14ac:dyDescent="0.15">
      <c r="B28" s="41" t="s">
        <v>67</v>
      </c>
      <c r="C28" s="42">
        <v>30</v>
      </c>
    </row>
    <row r="29" spans="2:8" x14ac:dyDescent="0.15">
      <c r="B29" s="41" t="s">
        <v>136</v>
      </c>
      <c r="C29" s="42">
        <v>31</v>
      </c>
    </row>
    <row r="30" spans="2:8" x14ac:dyDescent="0.15">
      <c r="B30" s="41" t="s">
        <v>68</v>
      </c>
      <c r="C30" s="42">
        <v>32</v>
      </c>
    </row>
    <row r="31" spans="2:8" x14ac:dyDescent="0.15">
      <c r="B31" s="41" t="s">
        <v>69</v>
      </c>
      <c r="C31" s="42">
        <v>33</v>
      </c>
    </row>
    <row r="32" spans="2:8" x14ac:dyDescent="0.15">
      <c r="B32" s="41" t="s">
        <v>70</v>
      </c>
      <c r="C32" s="42">
        <v>34</v>
      </c>
    </row>
    <row r="33" spans="2:3" x14ac:dyDescent="0.15">
      <c r="B33" s="41" t="s">
        <v>137</v>
      </c>
      <c r="C33" s="42">
        <v>35</v>
      </c>
    </row>
    <row r="34" spans="2:3" x14ac:dyDescent="0.15">
      <c r="B34" s="41" t="s">
        <v>138</v>
      </c>
      <c r="C34" s="42">
        <v>36</v>
      </c>
    </row>
    <row r="35" spans="2:3" x14ac:dyDescent="0.15">
      <c r="B35" s="3"/>
      <c r="C35" s="3"/>
    </row>
    <row r="36" spans="2:3" x14ac:dyDescent="0.15">
      <c r="B36" s="44" t="s">
        <v>139</v>
      </c>
      <c r="C36" s="45">
        <v>41</v>
      </c>
    </row>
    <row r="37" spans="2:3" x14ac:dyDescent="0.15">
      <c r="B37" s="46" t="s">
        <v>161</v>
      </c>
      <c r="C37" s="45">
        <v>42</v>
      </c>
    </row>
    <row r="38" spans="2:3" x14ac:dyDescent="0.15">
      <c r="B38" s="47" t="s">
        <v>162</v>
      </c>
      <c r="C38" s="45">
        <v>43</v>
      </c>
    </row>
    <row r="39" spans="2:3" x14ac:dyDescent="0.15">
      <c r="B39" s="47" t="s">
        <v>71</v>
      </c>
      <c r="C39" s="45">
        <v>44</v>
      </c>
    </row>
    <row r="40" spans="2:3" x14ac:dyDescent="0.15">
      <c r="B40" s="44" t="s">
        <v>140</v>
      </c>
      <c r="C40" s="45">
        <v>45</v>
      </c>
    </row>
    <row r="41" spans="2:3" x14ac:dyDescent="0.15">
      <c r="B41" s="47" t="s">
        <v>163</v>
      </c>
      <c r="C41" s="45">
        <v>46</v>
      </c>
    </row>
    <row r="42" spans="2:3" x14ac:dyDescent="0.15">
      <c r="B42" s="44" t="s">
        <v>141</v>
      </c>
      <c r="C42" s="45">
        <v>47</v>
      </c>
    </row>
    <row r="43" spans="2:3" x14ac:dyDescent="0.15">
      <c r="B43" s="47" t="s">
        <v>142</v>
      </c>
      <c r="C43" s="45">
        <v>48</v>
      </c>
    </row>
    <row r="44" spans="2:3" x14ac:dyDescent="0.15">
      <c r="B44" s="44" t="s">
        <v>143</v>
      </c>
      <c r="C44" s="45">
        <v>49</v>
      </c>
    </row>
    <row r="45" spans="2:3" x14ac:dyDescent="0.15">
      <c r="B45" s="47" t="s">
        <v>164</v>
      </c>
      <c r="C45" s="45">
        <v>50</v>
      </c>
    </row>
    <row r="46" spans="2:3" x14ac:dyDescent="0.15">
      <c r="B46" s="47" t="s">
        <v>165</v>
      </c>
      <c r="C46" s="45">
        <v>51</v>
      </c>
    </row>
    <row r="47" spans="2:3" x14ac:dyDescent="0.15">
      <c r="B47" s="47" t="s">
        <v>144</v>
      </c>
      <c r="C47" s="45">
        <v>52</v>
      </c>
    </row>
    <row r="48" spans="2:3" x14ac:dyDescent="0.15">
      <c r="B48" s="47" t="s">
        <v>145</v>
      </c>
      <c r="C48" s="45">
        <v>53</v>
      </c>
    </row>
    <row r="49" spans="2:3" x14ac:dyDescent="0.15">
      <c r="B49" s="47" t="s">
        <v>211</v>
      </c>
      <c r="C49" s="45">
        <v>54</v>
      </c>
    </row>
    <row r="50" spans="2:3" x14ac:dyDescent="0.15">
      <c r="B50" s="48" t="s">
        <v>72</v>
      </c>
      <c r="C50" s="45">
        <v>55</v>
      </c>
    </row>
    <row r="51" spans="2:3" x14ac:dyDescent="0.15">
      <c r="B51" s="49" t="s">
        <v>146</v>
      </c>
      <c r="C51" s="45">
        <v>56</v>
      </c>
    </row>
    <row r="52" spans="2:3" x14ac:dyDescent="0.15">
      <c r="B52" s="47" t="s">
        <v>147</v>
      </c>
      <c r="C52" s="45">
        <v>57</v>
      </c>
    </row>
    <row r="53" spans="2:3" x14ac:dyDescent="0.15">
      <c r="B53" s="47" t="s">
        <v>148</v>
      </c>
      <c r="C53" s="45">
        <v>58</v>
      </c>
    </row>
    <row r="54" spans="2:3" x14ac:dyDescent="0.15">
      <c r="B54" s="50" t="s">
        <v>166</v>
      </c>
      <c r="C54" s="45">
        <v>59</v>
      </c>
    </row>
    <row r="55" spans="2:3" x14ac:dyDescent="0.15">
      <c r="B55" s="51"/>
      <c r="C55" s="45"/>
    </row>
    <row r="56" spans="2:3" x14ac:dyDescent="0.15">
      <c r="B56" s="52" t="s">
        <v>167</v>
      </c>
      <c r="C56" s="45">
        <v>61</v>
      </c>
    </row>
    <row r="57" spans="2:3" x14ac:dyDescent="0.15">
      <c r="B57" s="44" t="s">
        <v>149</v>
      </c>
      <c r="C57" s="45">
        <v>62</v>
      </c>
    </row>
    <row r="58" spans="2:3" x14ac:dyDescent="0.15">
      <c r="B58" s="53" t="s">
        <v>150</v>
      </c>
      <c r="C58" s="45">
        <v>63</v>
      </c>
    </row>
    <row r="59" spans="2:3" x14ac:dyDescent="0.15">
      <c r="B59" s="52" t="s">
        <v>168</v>
      </c>
      <c r="C59" s="45">
        <v>64</v>
      </c>
    </row>
    <row r="60" spans="2:3" x14ac:dyDescent="0.15">
      <c r="B60" s="48" t="s">
        <v>151</v>
      </c>
      <c r="C60" s="45">
        <v>65</v>
      </c>
    </row>
    <row r="61" spans="2:3" x14ac:dyDescent="0.15">
      <c r="B61" s="54" t="s">
        <v>169</v>
      </c>
      <c r="C61" s="45">
        <v>66</v>
      </c>
    </row>
    <row r="62" spans="2:3" x14ac:dyDescent="0.15">
      <c r="B62" s="52" t="s">
        <v>152</v>
      </c>
      <c r="C62" s="45">
        <v>67</v>
      </c>
    </row>
    <row r="63" spans="2:3" x14ac:dyDescent="0.15">
      <c r="B63" s="55"/>
      <c r="C63" s="56"/>
    </row>
    <row r="64" spans="2:3" x14ac:dyDescent="0.15">
      <c r="B64" s="55"/>
      <c r="C64" s="56"/>
    </row>
    <row r="65" spans="2:3" x14ac:dyDescent="0.15">
      <c r="B65" s="55"/>
      <c r="C65" s="56"/>
    </row>
    <row r="66" spans="2:3" x14ac:dyDescent="0.15">
      <c r="B66" s="57"/>
      <c r="C66" s="58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申込用紙　記入方法</vt:lpstr>
      <vt:lpstr>申込用紙</vt:lpstr>
      <vt:lpstr>総括表</vt:lpstr>
      <vt:lpstr>リスト</vt:lpstr>
      <vt:lpstr>申込用紙!Print_Area</vt:lpstr>
      <vt:lpstr>'申込用紙　記入方法'!Print_Area</vt:lpstr>
      <vt:lpstr>総括表!Print_Area</vt:lpstr>
      <vt:lpstr>種目区分</vt:lpstr>
      <vt:lpstr>障害区分</vt:lpstr>
      <vt:lpstr>障害種別</vt:lpstr>
      <vt:lpstr>性別区分</vt:lpstr>
      <vt:lpstr>年齢区分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H.Kodama</dc:creator>
  <cp:lastModifiedBy>専用PC 富山県障害者スポーツ協会</cp:lastModifiedBy>
  <cp:lastPrinted>2024-08-02T00:20:15Z</cp:lastPrinted>
  <dcterms:created xsi:type="dcterms:W3CDTF">2020-08-06T01:30:49Z</dcterms:created>
  <dcterms:modified xsi:type="dcterms:W3CDTF">2024-08-02T00:21:03Z</dcterms:modified>
</cp:coreProperties>
</file>