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⑩R7年度\６競技会\01 水泳競技\02 申込書\"/>
    </mc:Choice>
  </mc:AlternateContent>
  <xr:revisionPtr revIDLastSave="0" documentId="13_ncr:1_{D76961F4-37D3-458B-B793-80F96014EA55}" xr6:coauthVersionLast="47" xr6:coauthVersionMax="47" xr10:uidLastSave="{00000000-0000-0000-0000-000000000000}"/>
  <workbookProtection workbookAlgorithmName="SHA-512" workbookHashValue="zdJBeS2c2OVja0qWuVqIGE81d9Uy7o8nPg6hINQj3rcyhTDrfswb2Dt3L7/BA3wePxR1dao6rmKVtYTUircM5A==" workbookSaltValue="MQ8hPkwVq+bFZ0i9lYfOeg==" workbookSpinCount="100000" lockStructure="1"/>
  <bookViews>
    <workbookView xWindow="-120" yWindow="-120" windowWidth="29040" windowHeight="15840" activeTab="1" xr2:uid="{B7134ABE-400C-4160-95EE-EEFA86FAED80}"/>
  </bookViews>
  <sheets>
    <sheet name="申込用紙記入要領" sheetId="2" r:id="rId1"/>
    <sheet name="申込用紙" sheetId="3" r:id="rId2"/>
    <sheet name="総括表" sheetId="4" r:id="rId3"/>
    <sheet name="出場種目一覧表" sheetId="1" r:id="rId4"/>
  </sheets>
  <definedNames>
    <definedName name="_xlnm.Print_Area" localSheetId="1">申込用紙!$A$1:$AE$31</definedName>
    <definedName name="_xlnm.Print_Area" localSheetId="2">総括表!$A$1:$T$41</definedName>
    <definedName name="種目＿水泳">申込用紙!$AU$7:$AV$21</definedName>
    <definedName name="所属＿水泳">申込用紙!$AP$7:$AQ$70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3" l="1"/>
  <c r="BA9" i="3"/>
  <c r="BB9" i="3"/>
  <c r="BC9" i="3"/>
  <c r="BA10" i="3"/>
  <c r="BB10" i="3"/>
  <c r="BC10" i="3"/>
  <c r="BA11" i="3"/>
  <c r="BB11" i="3"/>
  <c r="BC11" i="3"/>
  <c r="BA12" i="3"/>
  <c r="BB12" i="3"/>
  <c r="BC12" i="3"/>
  <c r="BA13" i="3"/>
  <c r="BB13" i="3"/>
  <c r="BC13" i="3"/>
  <c r="BA14" i="3"/>
  <c r="BB14" i="3"/>
  <c r="BC14" i="3"/>
  <c r="BA15" i="3"/>
  <c r="BB15" i="3"/>
  <c r="BC15" i="3"/>
  <c r="BA16" i="3"/>
  <c r="BB16" i="3"/>
  <c r="BC16" i="3"/>
  <c r="BA17" i="3"/>
  <c r="BB17" i="3"/>
  <c r="BC17" i="3"/>
  <c r="BA18" i="3"/>
  <c r="BB18" i="3"/>
  <c r="BC18" i="3"/>
  <c r="BA19" i="3"/>
  <c r="BB19" i="3"/>
  <c r="BC19" i="3"/>
  <c r="BA20" i="3"/>
  <c r="BB20" i="3"/>
  <c r="BC20" i="3"/>
  <c r="BA21" i="3"/>
  <c r="BB21" i="3"/>
  <c r="BC21" i="3"/>
  <c r="BA22" i="3"/>
  <c r="BB22" i="3"/>
  <c r="BC22" i="3"/>
  <c r="BA23" i="3"/>
  <c r="BB23" i="3"/>
  <c r="BC23" i="3"/>
  <c r="BA24" i="3"/>
  <c r="BB24" i="3"/>
  <c r="BC24" i="3"/>
  <c r="BA25" i="3"/>
  <c r="BB25" i="3"/>
  <c r="BC25" i="3"/>
  <c r="BA26" i="3"/>
  <c r="BB26" i="3"/>
  <c r="BC26" i="3"/>
  <c r="BA27" i="3"/>
  <c r="BB27" i="3"/>
  <c r="BC27" i="3"/>
  <c r="BA28" i="3"/>
  <c r="BB28" i="3"/>
  <c r="BC28" i="3"/>
  <c r="BA29" i="3"/>
  <c r="BB29" i="3"/>
  <c r="BC29" i="3"/>
  <c r="BA30" i="3"/>
  <c r="BB30" i="3"/>
  <c r="BC30" i="3"/>
  <c r="BA31" i="3"/>
  <c r="BB31" i="3"/>
  <c r="BC31" i="3"/>
  <c r="BA32" i="3"/>
  <c r="BB32" i="3"/>
  <c r="BC32" i="3"/>
  <c r="BA33" i="3"/>
  <c r="BB33" i="3"/>
  <c r="BC33" i="3"/>
  <c r="BA34" i="3"/>
  <c r="BB34" i="3"/>
  <c r="BC34" i="3"/>
  <c r="BA35" i="3"/>
  <c r="BB35" i="3"/>
  <c r="BC35" i="3"/>
  <c r="BA36" i="3"/>
  <c r="BB36" i="3"/>
  <c r="BC36" i="3"/>
  <c r="BA37" i="3"/>
  <c r="BB37" i="3"/>
  <c r="BC37" i="3"/>
  <c r="BA38" i="3"/>
  <c r="BB38" i="3"/>
  <c r="BC38" i="3"/>
  <c r="BA39" i="3"/>
  <c r="BB39" i="3"/>
  <c r="BC39" i="3"/>
  <c r="BA40" i="3"/>
  <c r="BB40" i="3"/>
  <c r="BC40" i="3"/>
  <c r="BA41" i="3"/>
  <c r="BB41" i="3"/>
  <c r="BC41" i="3"/>
  <c r="BA42" i="3"/>
  <c r="BB42" i="3"/>
  <c r="BC42" i="3"/>
  <c r="BA43" i="3"/>
  <c r="BB43" i="3"/>
  <c r="BC43" i="3"/>
  <c r="BA44" i="3"/>
  <c r="BB44" i="3"/>
  <c r="BC44" i="3"/>
  <c r="BA45" i="3"/>
  <c r="BB45" i="3"/>
  <c r="BC45" i="3"/>
  <c r="BA46" i="3"/>
  <c r="BB46" i="3"/>
  <c r="BC46" i="3"/>
  <c r="BA47" i="3"/>
  <c r="BB47" i="3"/>
  <c r="BC47" i="3"/>
  <c r="BA48" i="3"/>
  <c r="BB48" i="3"/>
  <c r="BC48" i="3"/>
  <c r="BA49" i="3"/>
  <c r="BB49" i="3"/>
  <c r="BC49" i="3"/>
  <c r="BA50" i="3"/>
  <c r="BB50" i="3"/>
  <c r="BC50" i="3"/>
  <c r="BA51" i="3"/>
  <c r="BB51" i="3"/>
  <c r="BC51" i="3"/>
  <c r="BA52" i="3"/>
  <c r="BB52" i="3"/>
  <c r="BC52" i="3"/>
  <c r="BA53" i="3"/>
  <c r="BB53" i="3"/>
  <c r="BC53" i="3"/>
  <c r="BA54" i="3"/>
  <c r="BB54" i="3"/>
  <c r="BC54" i="3"/>
  <c r="BC8" i="3"/>
  <c r="AZ9" i="3"/>
  <c r="AZ10" i="3"/>
  <c r="AZ11" i="3"/>
  <c r="AZ12" i="3"/>
  <c r="AZ13" i="3"/>
  <c r="AZ14" i="3"/>
  <c r="AZ15" i="3"/>
  <c r="AZ16" i="3"/>
  <c r="AZ17" i="3"/>
  <c r="AZ18" i="3"/>
  <c r="AZ19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42" i="3"/>
  <c r="AZ43" i="3"/>
  <c r="AZ44" i="3"/>
  <c r="AZ45" i="3"/>
  <c r="AZ46" i="3"/>
  <c r="AZ47" i="3"/>
  <c r="AZ48" i="3"/>
  <c r="AZ49" i="3"/>
  <c r="AZ50" i="3"/>
  <c r="AZ51" i="3"/>
  <c r="AZ52" i="3"/>
  <c r="AZ53" i="3"/>
  <c r="AZ54" i="3"/>
  <c r="AZ8" i="3"/>
  <c r="AF9" i="3"/>
  <c r="T9" i="3" s="1"/>
  <c r="AF10" i="3"/>
  <c r="T10" i="3" s="1"/>
  <c r="AF11" i="3"/>
  <c r="T11" i="3" s="1"/>
  <c r="AF12" i="3"/>
  <c r="T12" i="3" s="1"/>
  <c r="AF13" i="3"/>
  <c r="T13" i="3" s="1"/>
  <c r="AF14" i="3"/>
  <c r="T14" i="3" s="1"/>
  <c r="AF15" i="3"/>
  <c r="T15" i="3" s="1"/>
  <c r="AF16" i="3"/>
  <c r="T16" i="3" s="1"/>
  <c r="AF17" i="3"/>
  <c r="T17" i="3" s="1"/>
  <c r="AF18" i="3"/>
  <c r="T18" i="3" s="1"/>
  <c r="AF19" i="3"/>
  <c r="T19" i="3" s="1"/>
  <c r="AF20" i="3"/>
  <c r="T20" i="3" s="1"/>
  <c r="AF21" i="3"/>
  <c r="T21" i="3" s="1"/>
  <c r="AF22" i="3"/>
  <c r="T22" i="3" s="1"/>
  <c r="AF23" i="3"/>
  <c r="T23" i="3" s="1"/>
  <c r="AF24" i="3"/>
  <c r="T24" i="3" s="1"/>
  <c r="AF25" i="3"/>
  <c r="T25" i="3" s="1"/>
  <c r="AF26" i="3"/>
  <c r="T26" i="3" s="1"/>
  <c r="AF27" i="3"/>
  <c r="T27" i="3" s="1"/>
  <c r="AF28" i="3"/>
  <c r="T28" i="3" s="1"/>
  <c r="AF29" i="3"/>
  <c r="T29" i="3" s="1"/>
  <c r="AF30" i="3"/>
  <c r="T30" i="3" s="1"/>
  <c r="AF31" i="3"/>
  <c r="T31" i="3" s="1"/>
  <c r="AF8" i="3"/>
  <c r="T8" i="3" s="1"/>
  <c r="BA8" i="3" s="1"/>
  <c r="L9" i="3"/>
  <c r="L10" i="3"/>
  <c r="L11" i="3"/>
  <c r="L12" i="3"/>
  <c r="L13" i="3"/>
  <c r="L14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I5" i="4" l="1"/>
  <c r="D5" i="4"/>
  <c r="D4" i="4"/>
  <c r="BD54" i="3"/>
  <c r="AY54" i="3"/>
  <c r="BD53" i="3"/>
  <c r="AY53" i="3"/>
  <c r="BD52" i="3"/>
  <c r="AY52" i="3"/>
  <c r="BD51" i="3"/>
  <c r="AY51" i="3"/>
  <c r="BD50" i="3"/>
  <c r="AY50" i="3"/>
  <c r="BD49" i="3"/>
  <c r="AY49" i="3" s="1"/>
  <c r="BD48" i="3"/>
  <c r="AY48" i="3"/>
  <c r="BD47" i="3"/>
  <c r="AY47" i="3"/>
  <c r="BD46" i="3"/>
  <c r="AY46" i="3"/>
  <c r="BD45" i="3"/>
  <c r="AY45" i="3"/>
  <c r="BD44" i="3"/>
  <c r="AY44" i="3"/>
  <c r="BD43" i="3"/>
  <c r="AY43" i="3"/>
  <c r="BD42" i="3"/>
  <c r="AY42" i="3"/>
  <c r="BD41" i="3"/>
  <c r="AY41" i="3" s="1"/>
  <c r="BD40" i="3"/>
  <c r="AY40" i="3"/>
  <c r="BD39" i="3"/>
  <c r="AY39" i="3"/>
  <c r="BD38" i="3"/>
  <c r="AY38" i="3"/>
  <c r="BD37" i="3"/>
  <c r="AY37" i="3"/>
  <c r="BD36" i="3"/>
  <c r="AY36" i="3"/>
  <c r="R31" i="3" s="1"/>
  <c r="AF36" i="3"/>
  <c r="AY31" i="3" s="1"/>
  <c r="BD35" i="3"/>
  <c r="AY35" i="3"/>
  <c r="BD34" i="3"/>
  <c r="AY34" i="3"/>
  <c r="BD33" i="3"/>
  <c r="AY33" i="3"/>
  <c r="BD32" i="3"/>
  <c r="AY32" i="3"/>
  <c r="BD31" i="3"/>
  <c r="Q31" i="3"/>
  <c r="O31" i="3"/>
  <c r="M31" i="3"/>
  <c r="J31" i="3"/>
  <c r="BD30" i="3"/>
  <c r="Q30" i="3"/>
  <c r="O30" i="3"/>
  <c r="M30" i="3"/>
  <c r="J30" i="3"/>
  <c r="BD29" i="3"/>
  <c r="AY29" i="3"/>
  <c r="R29" i="3" s="1"/>
  <c r="Q29" i="3"/>
  <c r="O29" i="3"/>
  <c r="M29" i="3"/>
  <c r="J29" i="3"/>
  <c r="BD28" i="3"/>
  <c r="AY28" i="3"/>
  <c r="R28" i="3" s="1"/>
  <c r="Q28" i="3"/>
  <c r="O28" i="3"/>
  <c r="M28" i="3"/>
  <c r="J28" i="3"/>
  <c r="BD27" i="3"/>
  <c r="AY27" i="3"/>
  <c r="R27" i="3" s="1"/>
  <c r="Q27" i="3"/>
  <c r="O27" i="3"/>
  <c r="M27" i="3"/>
  <c r="J27" i="3"/>
  <c r="BD26" i="3"/>
  <c r="AY26" i="3"/>
  <c r="R26" i="3" s="1"/>
  <c r="Q26" i="3"/>
  <c r="O26" i="3"/>
  <c r="M26" i="3"/>
  <c r="J26" i="3"/>
  <c r="BD25" i="3"/>
  <c r="AY25" i="3"/>
  <c r="R25" i="3" s="1"/>
  <c r="Q25" i="3"/>
  <c r="O25" i="3"/>
  <c r="M25" i="3"/>
  <c r="J25" i="3"/>
  <c r="BD24" i="3"/>
  <c r="Q24" i="3"/>
  <c r="O24" i="3"/>
  <c r="M24" i="3"/>
  <c r="J24" i="3"/>
  <c r="BD23" i="3"/>
  <c r="AY23" i="3"/>
  <c r="R23" i="3" s="1"/>
  <c r="Q23" i="3"/>
  <c r="O23" i="3"/>
  <c r="M23" i="3"/>
  <c r="J23" i="3"/>
  <c r="BD22" i="3"/>
  <c r="AY22" i="3"/>
  <c r="R22" i="3" s="1"/>
  <c r="Q22" i="3"/>
  <c r="O22" i="3"/>
  <c r="M22" i="3"/>
  <c r="J22" i="3"/>
  <c r="BD21" i="3"/>
  <c r="AY21" i="3"/>
  <c r="R21" i="3" s="1"/>
  <c r="Q21" i="3"/>
  <c r="O21" i="3"/>
  <c r="M21" i="3"/>
  <c r="J21" i="3"/>
  <c r="BD20" i="3"/>
  <c r="AY20" i="3"/>
  <c r="R20" i="3" s="1"/>
  <c r="Q20" i="3"/>
  <c r="O20" i="3"/>
  <c r="M20" i="3"/>
  <c r="J20" i="3"/>
  <c r="BD19" i="3"/>
  <c r="AY19" i="3"/>
  <c r="R19" i="3" s="1"/>
  <c r="Q19" i="3"/>
  <c r="O19" i="3"/>
  <c r="M19" i="3"/>
  <c r="J19" i="3"/>
  <c r="BD18" i="3"/>
  <c r="AY18" i="3"/>
  <c r="R18" i="3" s="1"/>
  <c r="Q18" i="3"/>
  <c r="O18" i="3"/>
  <c r="M18" i="3"/>
  <c r="J18" i="3"/>
  <c r="BD17" i="3"/>
  <c r="AY17" i="3"/>
  <c r="R17" i="3" s="1"/>
  <c r="Q17" i="3"/>
  <c r="O17" i="3"/>
  <c r="M17" i="3"/>
  <c r="J17" i="3"/>
  <c r="BD16" i="3"/>
  <c r="Q16" i="3"/>
  <c r="O16" i="3"/>
  <c r="M16" i="3"/>
  <c r="J16" i="3"/>
  <c r="BD15" i="3"/>
  <c r="AY15" i="3"/>
  <c r="R15" i="3" s="1"/>
  <c r="Q15" i="3"/>
  <c r="O15" i="3"/>
  <c r="M15" i="3"/>
  <c r="J15" i="3"/>
  <c r="BD14" i="3"/>
  <c r="AY14" i="3"/>
  <c r="R14" i="3" s="1"/>
  <c r="Q14" i="3"/>
  <c r="O14" i="3"/>
  <c r="M14" i="3"/>
  <c r="J14" i="3"/>
  <c r="BD13" i="3"/>
  <c r="AY13" i="3"/>
  <c r="R13" i="3" s="1"/>
  <c r="Q13" i="3"/>
  <c r="O13" i="3"/>
  <c r="M13" i="3"/>
  <c r="J13" i="3"/>
  <c r="BD12" i="3"/>
  <c r="AY12" i="3"/>
  <c r="R12" i="3" s="1"/>
  <c r="Q12" i="3"/>
  <c r="O12" i="3"/>
  <c r="M12" i="3"/>
  <c r="J12" i="3"/>
  <c r="BD11" i="3"/>
  <c r="AY11" i="3"/>
  <c r="R11" i="3" s="1"/>
  <c r="Q11" i="3"/>
  <c r="O11" i="3"/>
  <c r="M11" i="3"/>
  <c r="J11" i="3"/>
  <c r="BD10" i="3"/>
  <c r="AY10" i="3"/>
  <c r="R10" i="3" s="1"/>
  <c r="Q10" i="3"/>
  <c r="O10" i="3"/>
  <c r="M10" i="3"/>
  <c r="J10" i="3"/>
  <c r="BD9" i="3"/>
  <c r="AY9" i="3"/>
  <c r="R9" i="3" s="1"/>
  <c r="Q9" i="3"/>
  <c r="O9" i="3"/>
  <c r="M9" i="3"/>
  <c r="J9" i="3"/>
  <c r="BD8" i="3"/>
  <c r="BB8" i="3"/>
  <c r="Q8" i="3"/>
  <c r="O8" i="3"/>
  <c r="L8" i="3"/>
  <c r="M8" i="3" s="1"/>
  <c r="J8" i="3"/>
  <c r="G10" i="4" s="1"/>
  <c r="O13" i="4" l="1"/>
  <c r="G13" i="4"/>
  <c r="G19" i="4" s="1"/>
  <c r="H13" i="4"/>
  <c r="I10" i="4"/>
  <c r="N10" i="4"/>
  <c r="O10" i="4"/>
  <c r="E13" i="4"/>
  <c r="N16" i="4"/>
  <c r="O16" i="4"/>
  <c r="AY24" i="3"/>
  <c r="R24" i="3" s="1"/>
  <c r="AY8" i="3"/>
  <c r="R8" i="3" s="1"/>
  <c r="AY30" i="3"/>
  <c r="R30" i="3" s="1"/>
  <c r="AY16" i="3"/>
  <c r="R16" i="3" s="1"/>
  <c r="F13" i="4"/>
  <c r="I13" i="4"/>
  <c r="H10" i="4"/>
  <c r="N13" i="4"/>
  <c r="N14" i="4" s="1"/>
  <c r="E10" i="4"/>
  <c r="D13" i="4"/>
  <c r="F10" i="4"/>
  <c r="D10" i="4"/>
  <c r="F14" i="4" l="1"/>
  <c r="I19" i="4"/>
  <c r="N11" i="4"/>
  <c r="N17" i="4"/>
  <c r="O19" i="4"/>
  <c r="D11" i="4"/>
  <c r="J10" i="4"/>
  <c r="D19" i="4"/>
  <c r="F11" i="4"/>
  <c r="F19" i="4"/>
  <c r="F20" i="4" s="1"/>
  <c r="K10" i="4"/>
  <c r="E19" i="4"/>
  <c r="H11" i="4"/>
  <c r="H19" i="4"/>
  <c r="H20" i="4" s="1"/>
  <c r="D14" i="4"/>
  <c r="J13" i="4"/>
  <c r="N19" i="4"/>
  <c r="K13" i="4"/>
  <c r="H14" i="4"/>
  <c r="N20" i="4" l="1"/>
  <c r="J14" i="4"/>
  <c r="K19" i="4"/>
  <c r="D20" i="4"/>
  <c r="J11" i="4"/>
  <c r="J19" i="4"/>
  <c r="J20" i="4" s="1"/>
  <c r="D21" i="4" s="1"/>
</calcChain>
</file>

<file path=xl/sharedStrings.xml><?xml version="1.0" encoding="utf-8"?>
<sst xmlns="http://schemas.openxmlformats.org/spreadsheetml/2006/main" count="706" uniqueCount="278">
  <si>
    <t>参加申込書記入要領</t>
    <rPh sb="0" eb="5">
      <t>サンカモウシコミショ</t>
    </rPh>
    <rPh sb="5" eb="9">
      <t>キニュウヨウリョウ</t>
    </rPh>
    <phoneticPr fontId="3"/>
  </si>
  <si>
    <t>は、直接入力してください。</t>
    <rPh sb="2" eb="4">
      <t>チョクセツ</t>
    </rPh>
    <rPh sb="4" eb="6">
      <t>ニュウリョク</t>
    </rPh>
    <phoneticPr fontId="3"/>
  </si>
  <si>
    <t>は、プルダウンより選択して入力してください。</t>
    <rPh sb="9" eb="11">
      <t>センタク</t>
    </rPh>
    <rPh sb="13" eb="15">
      <t>ニュウリョク</t>
    </rPh>
    <phoneticPr fontId="3"/>
  </si>
  <si>
    <t>プルダウン内に必要な項目がない場合は、直接入力してください。</t>
    <rPh sb="5" eb="6">
      <t>ナイ</t>
    </rPh>
    <rPh sb="7" eb="9">
      <t>ヒツヨウ</t>
    </rPh>
    <rPh sb="10" eb="12">
      <t>コウモク</t>
    </rPh>
    <rPh sb="15" eb="17">
      <t>バアイ</t>
    </rPh>
    <rPh sb="19" eb="21">
      <t>チョクセツ</t>
    </rPh>
    <rPh sb="21" eb="23">
      <t>ニュウリョク</t>
    </rPh>
    <phoneticPr fontId="3"/>
  </si>
  <si>
    <t>選手１名につき、１行で記入してください。</t>
    <rPh sb="0" eb="2">
      <t>センシュ</t>
    </rPh>
    <rPh sb="3" eb="4">
      <t>メイ</t>
    </rPh>
    <rPh sb="9" eb="10">
      <t>ギョウ</t>
    </rPh>
    <rPh sb="11" eb="13">
      <t>キニュウ</t>
    </rPh>
    <phoneticPr fontId="3"/>
  </si>
  <si>
    <t>①所属</t>
    <rPh sb="1" eb="3">
      <t>ショゾク</t>
    </rPh>
    <phoneticPr fontId="3"/>
  </si>
  <si>
    <r>
      <rPr>
        <b/>
        <sz val="11"/>
        <color rgb="FF0000FF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してください。市町村、学校、施設（東部～西部）の順で並んでいます。</t>
    </r>
    <rPh sb="0" eb="2">
      <t>センタク</t>
    </rPh>
    <rPh sb="9" eb="12">
      <t>シチョウソン</t>
    </rPh>
    <rPh sb="13" eb="15">
      <t>ガッコウ</t>
    </rPh>
    <rPh sb="16" eb="18">
      <t>シセツ</t>
    </rPh>
    <rPh sb="19" eb="21">
      <t>トウブ</t>
    </rPh>
    <rPh sb="22" eb="24">
      <t>セイブ</t>
    </rPh>
    <rPh sb="26" eb="27">
      <t>ジュン</t>
    </rPh>
    <rPh sb="28" eb="29">
      <t>ナラ</t>
    </rPh>
    <phoneticPr fontId="3"/>
  </si>
  <si>
    <r>
      <rPr>
        <b/>
        <sz val="11"/>
        <color rgb="FF0000FF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してください。</t>
    </r>
    <rPh sb="0" eb="2">
      <t>センタク</t>
    </rPh>
    <phoneticPr fontId="3"/>
  </si>
  <si>
    <r>
      <t>①で記入した「所属名」が自動で入りますが、変更の必要があるときは、プルダウンから</t>
    </r>
    <r>
      <rPr>
        <b/>
        <sz val="11"/>
        <color rgb="FF0000FF"/>
        <rFont val="游ゴシック"/>
        <family val="3"/>
        <charset val="128"/>
        <scheme val="minor"/>
      </rPr>
      <t>選択（入力）</t>
    </r>
    <r>
      <rPr>
        <sz val="11"/>
        <color theme="1"/>
        <rFont val="游ゴシック"/>
        <family val="2"/>
        <charset val="128"/>
        <scheme val="minor"/>
      </rPr>
      <t>してください。</t>
    </r>
    <rPh sb="2" eb="4">
      <t>キニュウ</t>
    </rPh>
    <rPh sb="7" eb="9">
      <t>ショゾク</t>
    </rPh>
    <rPh sb="9" eb="10">
      <t>メイ</t>
    </rPh>
    <rPh sb="12" eb="14">
      <t>ジドウ</t>
    </rPh>
    <rPh sb="15" eb="16">
      <t>ハイ</t>
    </rPh>
    <rPh sb="21" eb="23">
      <t>ヘンコウ</t>
    </rPh>
    <rPh sb="24" eb="26">
      <t>ヒツヨウ</t>
    </rPh>
    <rPh sb="40" eb="42">
      <t>センタク</t>
    </rPh>
    <rPh sb="43" eb="45">
      <t>ニュウリョク</t>
    </rPh>
    <phoneticPr fontId="3"/>
  </si>
  <si>
    <r>
      <t>希望するもの（下欄参照）を「○」で</t>
    </r>
    <r>
      <rPr>
        <b/>
        <sz val="11"/>
        <color rgb="FF3333FF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3"/>
        <charset val="128"/>
        <scheme val="minor"/>
      </rPr>
      <t>してください。</t>
    </r>
    <rPh sb="0" eb="2">
      <t>キボウ</t>
    </rPh>
    <rPh sb="7" eb="8">
      <t>シタ</t>
    </rPh>
    <rPh sb="8" eb="9">
      <t>ラン</t>
    </rPh>
    <rPh sb="9" eb="11">
      <t>サンショウ</t>
    </rPh>
    <rPh sb="17" eb="19">
      <t>センタク</t>
    </rPh>
    <phoneticPr fontId="3"/>
  </si>
  <si>
    <r>
      <t>「有」、「○種○級」、「A」「B」を</t>
    </r>
    <r>
      <rPr>
        <b/>
        <sz val="11"/>
        <color rgb="FF0000FF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してください。</t>
    </r>
    <rPh sb="1" eb="2">
      <t>アリ</t>
    </rPh>
    <rPh sb="6" eb="7">
      <t>シュ</t>
    </rPh>
    <rPh sb="8" eb="9">
      <t>キュウ</t>
    </rPh>
    <rPh sb="18" eb="20">
      <t>センタク</t>
    </rPh>
    <phoneticPr fontId="3"/>
  </si>
  <si>
    <r>
      <t>手帳に記載されていることをそのまま</t>
    </r>
    <r>
      <rPr>
        <b/>
        <sz val="11"/>
        <color rgb="FF0000FF"/>
        <rFont val="游ゴシック"/>
        <family val="3"/>
        <charset val="128"/>
        <scheme val="minor"/>
      </rPr>
      <t>入力</t>
    </r>
    <r>
      <rPr>
        <sz val="11"/>
        <color theme="1"/>
        <rFont val="游ゴシック"/>
        <family val="2"/>
        <charset val="128"/>
        <scheme val="minor"/>
      </rPr>
      <t>してください。</t>
    </r>
    <rPh sb="17" eb="19">
      <t>ニュウリョク</t>
    </rPh>
    <phoneticPr fontId="3"/>
  </si>
  <si>
    <r>
      <t>富山県代表として選考された場合で、全国大会に出場可能な方は、「○」を</t>
    </r>
    <r>
      <rPr>
        <b/>
        <sz val="11"/>
        <color rgb="FF0000FF"/>
        <rFont val="ＭＳ Ｐゴシック"/>
        <family val="3"/>
        <charset val="128"/>
      </rPr>
      <t>選択</t>
    </r>
    <r>
      <rPr>
        <sz val="11"/>
        <rFont val="ＭＳ Ｐゴシック"/>
        <family val="3"/>
        <charset val="128"/>
      </rPr>
      <t>してください。</t>
    </r>
    <rPh sb="0" eb="3">
      <t>トヤマケン</t>
    </rPh>
    <rPh sb="3" eb="5">
      <t>ダイヒョウ</t>
    </rPh>
    <rPh sb="8" eb="10">
      <t>センコウ</t>
    </rPh>
    <rPh sb="13" eb="15">
      <t>バアイ</t>
    </rPh>
    <rPh sb="17" eb="19">
      <t>ゼンコク</t>
    </rPh>
    <rPh sb="19" eb="21">
      <t>タイカイ</t>
    </rPh>
    <rPh sb="22" eb="24">
      <t>シュツジョウ</t>
    </rPh>
    <rPh sb="24" eb="26">
      <t>カノウ</t>
    </rPh>
    <rPh sb="27" eb="28">
      <t>カタ</t>
    </rPh>
    <rPh sb="34" eb="36">
      <t>センタク</t>
    </rPh>
    <phoneticPr fontId="11"/>
  </si>
  <si>
    <t>４月１日以降、所属が変わる場合（卒業生等）は備考欄に卒業予定と記入してください。</t>
    <phoneticPr fontId="3"/>
  </si>
  <si>
    <t>別紙２総括表は自動で転記します。数字等の誤りがないかご確認ください。</t>
    <rPh sb="0" eb="2">
      <t>ベッシ</t>
    </rPh>
    <rPh sb="3" eb="6">
      <t>ソウカツヒョウ</t>
    </rPh>
    <rPh sb="7" eb="9">
      <t>ジドウ</t>
    </rPh>
    <rPh sb="10" eb="12">
      <t>テンキ</t>
    </rPh>
    <rPh sb="16" eb="18">
      <t>スウジ</t>
    </rPh>
    <rPh sb="18" eb="19">
      <t>トウ</t>
    </rPh>
    <rPh sb="20" eb="21">
      <t>アヤマ</t>
    </rPh>
    <rPh sb="27" eb="29">
      <t>カクニン</t>
    </rPh>
    <phoneticPr fontId="3"/>
  </si>
  <si>
    <t>■特記事項欄</t>
    <rPh sb="1" eb="3">
      <t>トッキ</t>
    </rPh>
    <rPh sb="3" eb="5">
      <t>ジコウ</t>
    </rPh>
    <rPh sb="5" eb="6">
      <t>ラン</t>
    </rPh>
    <phoneticPr fontId="11"/>
  </si>
  <si>
    <t>入退水時に競技役員による補助を希望する場合。</t>
    <rPh sb="0" eb="1">
      <t>ニュウ</t>
    </rPh>
    <rPh sb="1" eb="2">
      <t>タイ</t>
    </rPh>
    <rPh sb="2" eb="3">
      <t>スイ</t>
    </rPh>
    <rPh sb="3" eb="4">
      <t>ジ</t>
    </rPh>
    <rPh sb="5" eb="7">
      <t>キョウギ</t>
    </rPh>
    <rPh sb="7" eb="9">
      <t>ヤクイン</t>
    </rPh>
    <rPh sb="12" eb="14">
      <t>ホジョ</t>
    </rPh>
    <rPh sb="15" eb="17">
      <t>キボウ</t>
    </rPh>
    <rPh sb="19" eb="21">
      <t>バアイ</t>
    </rPh>
    <phoneticPr fontId="11"/>
  </si>
  <si>
    <t>合   図   棒</t>
    <rPh sb="0" eb="1">
      <t>ゴウ</t>
    </rPh>
    <rPh sb="4" eb="5">
      <t>ズ</t>
    </rPh>
    <rPh sb="8" eb="9">
      <t>ボウ</t>
    </rPh>
    <phoneticPr fontId="3"/>
  </si>
  <si>
    <t>視覚障害（障害区分24）で、ターンやゴールの際に、合図棒での競技役員による合図を希望する場合。</t>
    <phoneticPr fontId="3"/>
  </si>
  <si>
    <t>車   椅   子</t>
    <rPh sb="0" eb="1">
      <t>クルマ</t>
    </rPh>
    <rPh sb="4" eb="5">
      <t>イ</t>
    </rPh>
    <rPh sb="8" eb="9">
      <t>コ</t>
    </rPh>
    <phoneticPr fontId="3"/>
  </si>
  <si>
    <t>プールサイドでの移動のために貸出用車椅子利用を希望する場合。</t>
    <rPh sb="8" eb="10">
      <t>イドウ</t>
    </rPh>
    <rPh sb="14" eb="16">
      <t>カシダシ</t>
    </rPh>
    <rPh sb="16" eb="17">
      <t>ヨウ</t>
    </rPh>
    <rPh sb="17" eb="18">
      <t>クルマ</t>
    </rPh>
    <rPh sb="18" eb="20">
      <t>イス</t>
    </rPh>
    <rPh sb="20" eb="22">
      <t>リヨウ</t>
    </rPh>
    <rPh sb="23" eb="25">
      <t>キボウ</t>
    </rPh>
    <rPh sb="27" eb="29">
      <t>バアイ</t>
    </rPh>
    <phoneticPr fontId="11"/>
  </si>
  <si>
    <t>別紙１</t>
    <rPh sb="0" eb="2">
      <t>ベッシ</t>
    </rPh>
    <phoneticPr fontId="3"/>
  </si>
  <si>
    <t>第２０回富山県障害者スポーツ大会（水泳競技会）参加申込用紙</t>
    <rPh sb="0" eb="1">
      <t>ダイ</t>
    </rPh>
    <rPh sb="3" eb="4">
      <t>カイ</t>
    </rPh>
    <rPh sb="4" eb="7">
      <t>トヤマケン</t>
    </rPh>
    <rPh sb="7" eb="10">
      <t>ショウガイシャ</t>
    </rPh>
    <rPh sb="14" eb="16">
      <t>タイカイ</t>
    </rPh>
    <rPh sb="19" eb="22">
      <t>キョウギカイ</t>
    </rPh>
    <rPh sb="23" eb="25">
      <t>サンカ</t>
    </rPh>
    <rPh sb="25" eb="26">
      <t>モウ</t>
    </rPh>
    <rPh sb="26" eb="27">
      <t>コ</t>
    </rPh>
    <rPh sb="27" eb="29">
      <t>ヨウシ</t>
    </rPh>
    <phoneticPr fontId="3"/>
  </si>
  <si>
    <t>水泳競技</t>
    <rPh sb="0" eb="2">
      <t>スイエイ</t>
    </rPh>
    <rPh sb="2" eb="4">
      <t>キョウギ</t>
    </rPh>
    <phoneticPr fontId="3"/>
  </si>
  <si>
    <t>所属</t>
    <rPh sb="0" eb="2">
      <t>ショゾク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</si>
  <si>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</si>
  <si>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身体障害者</t>
    <rPh sb="0" eb="2">
      <t>シンタイ</t>
    </rPh>
    <rPh sb="2" eb="5">
      <t>ショウガイシャ</t>
    </rPh>
    <phoneticPr fontId="3"/>
  </si>
  <si>
    <t>　１部(39歳以下)、２部(40歳以上)</t>
    <rPh sb="2" eb="3">
      <t>ブ</t>
    </rPh>
    <rPh sb="6" eb="7">
      <t>サイ</t>
    </rPh>
    <rPh sb="7" eb="9">
      <t>イカ</t>
    </rPh>
    <rPh sb="12" eb="13">
      <t>ブ</t>
    </rPh>
    <rPh sb="16" eb="17">
      <t>サイ</t>
    </rPh>
    <rPh sb="17" eb="19">
      <t>イジョウ</t>
    </rPh>
    <phoneticPr fontId="3"/>
  </si>
  <si>
    <t>TEL</t>
    <phoneticPr fontId="3"/>
  </si>
  <si>
    <t>E-mail</t>
    <phoneticPr fontId="3"/>
  </si>
  <si>
    <t>　     　@</t>
    <phoneticPr fontId="3"/>
  </si>
  <si>
    <t>知的障害者</t>
    <rPh sb="0" eb="2">
      <t>チテキ</t>
    </rPh>
    <rPh sb="2" eb="5">
      <t>ショウガイシャ</t>
    </rPh>
    <phoneticPr fontId="3"/>
  </si>
  <si>
    <t>　少年(19歳以下)、青年(20歳～35歳)、壮年(36歳以上)</t>
    <rPh sb="1" eb="3">
      <t>ショウネン</t>
    </rPh>
    <rPh sb="6" eb="7">
      <t>サイ</t>
    </rPh>
    <rPh sb="7" eb="9">
      <t>イカ</t>
    </rPh>
    <rPh sb="11" eb="13">
      <t>セイネン</t>
    </rPh>
    <rPh sb="16" eb="17">
      <t>サイ</t>
    </rPh>
    <rPh sb="20" eb="21">
      <t>サイ</t>
    </rPh>
    <rPh sb="23" eb="25">
      <t>ソウネン</t>
    </rPh>
    <rPh sb="28" eb="29">
      <t>サイ</t>
    </rPh>
    <rPh sb="29" eb="31">
      <t>イジョウ</t>
    </rPh>
    <phoneticPr fontId="3"/>
  </si>
  <si>
    <t>FAX</t>
    <phoneticPr fontId="3"/>
  </si>
  <si>
    <t>名簿
NO.</t>
    <rPh sb="0" eb="2">
      <t>メイボ</t>
    </rPh>
    <phoneticPr fontId="3"/>
  </si>
  <si>
    <t>氏名(修正)</t>
    <rPh sb="0" eb="2">
      <t>フリガナ</t>
    </rPh>
    <rPh sb="3" eb="4">
      <t>シュウ</t>
    </rPh>
    <rPh sb="4" eb="5">
      <t>セイ</t>
    </rPh>
    <phoneticPr fontId="3"/>
  </si>
  <si>
    <t>フリガナ(修正)</t>
    <rPh sb="5" eb="6">
      <t>シュウ</t>
    </rPh>
    <rPh sb="6" eb="7">
      <t>セイ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</si>
  <si>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</si>
  <si>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</si>
  <si>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</si>
  <si>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</si>
  <si>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障害
区分</t>
    <rPh sb="0" eb="2">
      <t>ショウガイ</t>
    </rPh>
    <rPh sb="3" eb="5">
      <t>クブン</t>
    </rPh>
    <phoneticPr fontId="3"/>
  </si>
  <si>
    <t>障害
種別</t>
    <rPh sb="0" eb="2">
      <t>ショウガイ</t>
    </rPh>
    <rPh sb="3" eb="5">
      <t>シュベツ</t>
    </rPh>
    <phoneticPr fontId="3"/>
  </si>
  <si>
    <t>年齢
区分</t>
    <rPh sb="0" eb="2">
      <t>ネンレイ</t>
    </rPh>
    <rPh sb="3" eb="5">
      <t>クブン</t>
    </rPh>
    <phoneticPr fontId="3"/>
  </si>
  <si>
    <t>所属
№</t>
    <rPh sb="0" eb="2">
      <t>ショゾク</t>
    </rPh>
    <phoneticPr fontId="3"/>
  </si>
  <si>
    <t>種目</t>
    <rPh sb="0" eb="2">
      <t>シュモク</t>
    </rPh>
    <phoneticPr fontId="3"/>
  </si>
  <si>
    <t>特記事項</t>
    <rPh sb="0" eb="2">
      <t>トッキ</t>
    </rPh>
    <rPh sb="2" eb="4">
      <t>ジコウ</t>
    </rPh>
    <phoneticPr fontId="3"/>
  </si>
  <si>
    <t>全国
大会
出場
希望</t>
    <rPh sb="0" eb="2">
      <t>ゼンコク</t>
    </rPh>
    <rPh sb="3" eb="5">
      <t>タイカイ</t>
    </rPh>
    <rPh sb="6" eb="8">
      <t>シュツジョウ</t>
    </rPh>
    <rPh sb="9" eb="11">
      <t>キボウ</t>
    </rPh>
    <phoneticPr fontId="3"/>
  </si>
  <si>
    <t>備考</t>
    <rPh sb="0" eb="2">
      <t>ビコウ</t>
    </rPh>
    <phoneticPr fontId="3"/>
  </si>
  <si>
    <t>種目名</t>
    <rPh sb="0" eb="3">
      <t>シュモクメイ</t>
    </rPh>
    <phoneticPr fontId="3"/>
  </si>
  <si>
    <t>種目№</t>
    <rPh sb="0" eb="2">
      <t>シュモク</t>
    </rPh>
    <phoneticPr fontId="3"/>
  </si>
  <si>
    <t>障害程度</t>
    <rPh sb="0" eb="4">
      <t>ショウガイテイド</t>
    </rPh>
    <phoneticPr fontId="3"/>
  </si>
  <si>
    <t>特記事項</t>
    <rPh sb="0" eb="4">
      <t>トッキジコウ</t>
    </rPh>
    <phoneticPr fontId="3"/>
  </si>
  <si>
    <t>障害種別</t>
    <rPh sb="0" eb="2">
      <t>ショウガイ</t>
    </rPh>
    <rPh sb="2" eb="4">
      <t>シュベツ</t>
    </rPh>
    <phoneticPr fontId="3"/>
  </si>
  <si>
    <t>年齢区分</t>
    <rPh sb="0" eb="2">
      <t>ネンレイ</t>
    </rPh>
    <rPh sb="2" eb="4">
      <t>クブン</t>
    </rPh>
    <phoneticPr fontId="3"/>
  </si>
  <si>
    <t>種目１</t>
    <rPh sb="0" eb="2">
      <t>シュモク</t>
    </rPh>
    <phoneticPr fontId="3"/>
  </si>
  <si>
    <t>1№</t>
    <phoneticPr fontId="3"/>
  </si>
  <si>
    <t>種目２</t>
    <rPh sb="0" eb="2">
      <t>シュモク</t>
    </rPh>
    <phoneticPr fontId="3"/>
  </si>
  <si>
    <t>2№</t>
    <phoneticPr fontId="3"/>
  </si>
  <si>
    <t>水中
ｽﾀｰﾄ</t>
    <rPh sb="0" eb="2">
      <t>スイチュウ</t>
    </rPh>
    <phoneticPr fontId="3"/>
  </si>
  <si>
    <t>合図棒</t>
    <rPh sb="0" eb="2">
      <t>アイズ</t>
    </rPh>
    <rPh sb="2" eb="3">
      <t>ボウ</t>
    </rPh>
    <phoneticPr fontId="3"/>
  </si>
  <si>
    <t>車椅子</t>
    <rPh sb="0" eb="1">
      <t>クルマ</t>
    </rPh>
    <rPh sb="1" eb="3">
      <t>イス</t>
    </rPh>
    <phoneticPr fontId="3"/>
  </si>
  <si>
    <t>その他
(記載)</t>
    <rPh sb="2" eb="3">
      <t>ホカ</t>
    </rPh>
    <rPh sb="5" eb="7">
      <t>キサイ</t>
    </rPh>
    <phoneticPr fontId="3"/>
  </si>
  <si>
    <t>オープン</t>
    <phoneticPr fontId="3"/>
  </si>
  <si>
    <t>身障
手帳</t>
    <rPh sb="0" eb="2">
      <t>シンショウ</t>
    </rPh>
    <rPh sb="3" eb="5">
      <t>テチョウ</t>
    </rPh>
    <phoneticPr fontId="3"/>
  </si>
  <si>
    <t>障害
等級</t>
    <rPh sb="0" eb="2">
      <t>ショウガイ</t>
    </rPh>
    <rPh sb="3" eb="5">
      <t>トウキュウ</t>
    </rPh>
    <phoneticPr fontId="3"/>
  </si>
  <si>
    <t>障害名</t>
    <rPh sb="0" eb="2">
      <t>ショウガイ</t>
    </rPh>
    <rPh sb="2" eb="3">
      <t>メイ</t>
    </rPh>
    <phoneticPr fontId="3"/>
  </si>
  <si>
    <t>療育
手帳</t>
    <rPh sb="0" eb="2">
      <t>リョウイク</t>
    </rPh>
    <rPh sb="3" eb="5">
      <t>テチョウ</t>
    </rPh>
    <phoneticPr fontId="3"/>
  </si>
  <si>
    <t>障害
程度</t>
    <rPh sb="0" eb="2">
      <t>ショウガイ</t>
    </rPh>
    <rPh sb="3" eb="5">
      <t>テイド</t>
    </rPh>
    <phoneticPr fontId="3"/>
  </si>
  <si>
    <t>肢　体 不　自　由</t>
    <rPh sb="0" eb="3">
      <t>シタイ</t>
    </rPh>
    <rPh sb="4" eb="9">
      <t>フジユウ</t>
    </rPh>
    <phoneticPr fontId="11"/>
  </si>
  <si>
    <t>上肢　　　　　　</t>
    <rPh sb="0" eb="1">
      <t>ウエ</t>
    </rPh>
    <rPh sb="1" eb="2">
      <t>ジョウシ</t>
    </rPh>
    <phoneticPr fontId="11"/>
  </si>
  <si>
    <t>手部切断　</t>
    <rPh sb="0" eb="4">
      <t>イチ</t>
    </rPh>
    <phoneticPr fontId="11"/>
  </si>
  <si>
    <t>事項集計</t>
    <rPh sb="0" eb="2">
      <t>ジコウ</t>
    </rPh>
    <rPh sb="2" eb="4">
      <t>シュウケイ</t>
    </rPh>
    <phoneticPr fontId="3"/>
  </si>
  <si>
    <t>車いす
介助</t>
    <rPh sb="0" eb="1">
      <t>クルマ</t>
    </rPh>
    <rPh sb="4" eb="6">
      <t>カイジョ</t>
    </rPh>
    <phoneticPr fontId="3"/>
  </si>
  <si>
    <t>　</t>
  </si>
  <si>
    <t>片前腕切断または、片上肢不完全</t>
    <rPh sb="0" eb="1">
      <t>カタ</t>
    </rPh>
    <rPh sb="1" eb="3">
      <t>ゼンワン</t>
    </rPh>
    <rPh sb="3" eb="5">
      <t>セツダン</t>
    </rPh>
    <rPh sb="9" eb="10">
      <t>カタ</t>
    </rPh>
    <rPh sb="10" eb="12">
      <t>ジョウシ</t>
    </rPh>
    <rPh sb="12" eb="15">
      <t>フカンゼン</t>
    </rPh>
    <phoneticPr fontId="11"/>
  </si>
  <si>
    <t>朝日町</t>
    <rPh sb="0" eb="3">
      <t>アサヒマチ</t>
    </rPh>
    <phoneticPr fontId="3"/>
  </si>
  <si>
    <t>肢</t>
    <rPh sb="0" eb="1">
      <t>シ</t>
    </rPh>
    <phoneticPr fontId="3"/>
  </si>
  <si>
    <t>25m自由形</t>
    <rPh sb="3" eb="6">
      <t>ジユウガタ</t>
    </rPh>
    <phoneticPr fontId="3"/>
  </si>
  <si>
    <t>1種1級</t>
    <rPh sb="1" eb="2">
      <t>シュ</t>
    </rPh>
    <rPh sb="3" eb="4">
      <t>キュウ</t>
    </rPh>
    <phoneticPr fontId="3"/>
  </si>
  <si>
    <t>片上腕切断または、片上肢完全</t>
    <rPh sb="0" eb="1">
      <t>カタ</t>
    </rPh>
    <rPh sb="2" eb="3">
      <t>ウデ</t>
    </rPh>
    <rPh sb="3" eb="5">
      <t>セツダン</t>
    </rPh>
    <rPh sb="9" eb="11">
      <t>カタガミ</t>
    </rPh>
    <rPh sb="11" eb="12">
      <t>アシ</t>
    </rPh>
    <rPh sb="12" eb="14">
      <t>カンゼン</t>
    </rPh>
    <phoneticPr fontId="11"/>
  </si>
  <si>
    <t>入善町</t>
    <rPh sb="0" eb="3">
      <t>ニュウゼンマチ</t>
    </rPh>
    <phoneticPr fontId="3"/>
  </si>
  <si>
    <t>50m自由形</t>
    <rPh sb="3" eb="6">
      <t>ジユウガタ</t>
    </rPh>
    <phoneticPr fontId="3"/>
  </si>
  <si>
    <t>1種2級</t>
    <rPh sb="1" eb="2">
      <t>シュ</t>
    </rPh>
    <rPh sb="3" eb="4">
      <t>キュウ</t>
    </rPh>
    <phoneticPr fontId="3"/>
  </si>
  <si>
    <t>両前腕切断または、両上肢不完全</t>
    <rPh sb="0" eb="1">
      <t>リョウ</t>
    </rPh>
    <rPh sb="1" eb="3">
      <t>ゼンワン</t>
    </rPh>
    <rPh sb="3" eb="5">
      <t>セツダン</t>
    </rPh>
    <rPh sb="9" eb="10">
      <t>リョウ</t>
    </rPh>
    <rPh sb="10" eb="12">
      <t>ジョウシ</t>
    </rPh>
    <rPh sb="12" eb="15">
      <t>フカンゼン</t>
    </rPh>
    <phoneticPr fontId="11"/>
  </si>
  <si>
    <t>黒部市</t>
    <rPh sb="0" eb="3">
      <t>クロベシ</t>
    </rPh>
    <phoneticPr fontId="3"/>
  </si>
  <si>
    <t>25m背泳ぎ</t>
    <rPh sb="3" eb="5">
      <t>セオヨ</t>
    </rPh>
    <phoneticPr fontId="3"/>
  </si>
  <si>
    <t>1種3級</t>
    <rPh sb="1" eb="2">
      <t>シュ</t>
    </rPh>
    <rPh sb="3" eb="4">
      <t>キュウ</t>
    </rPh>
    <phoneticPr fontId="3"/>
  </si>
  <si>
    <t>両上腕切断または、両上肢完全
片前腕および片上腕切断</t>
    <rPh sb="0" eb="1">
      <t>リョウ</t>
    </rPh>
    <rPh sb="1" eb="3">
      <t>ジョウワン</t>
    </rPh>
    <rPh sb="3" eb="5">
      <t>セツダン</t>
    </rPh>
    <rPh sb="9" eb="10">
      <t>リョウ</t>
    </rPh>
    <rPh sb="10" eb="12">
      <t>ジョウシ</t>
    </rPh>
    <rPh sb="12" eb="14">
      <t>カンゼン</t>
    </rPh>
    <rPh sb="15" eb="16">
      <t>カタ</t>
    </rPh>
    <rPh sb="16" eb="18">
      <t>ゼンワン</t>
    </rPh>
    <rPh sb="21" eb="22">
      <t>カタ</t>
    </rPh>
    <rPh sb="22" eb="24">
      <t>ジョウワン</t>
    </rPh>
    <rPh sb="24" eb="26">
      <t>セツダン</t>
    </rPh>
    <phoneticPr fontId="11"/>
  </si>
  <si>
    <t>魚津市</t>
    <rPh sb="0" eb="3">
      <t>ウオヅシ</t>
    </rPh>
    <phoneticPr fontId="3"/>
  </si>
  <si>
    <t>50m背泳ぎ</t>
    <rPh sb="3" eb="5">
      <t>セオヨ</t>
    </rPh>
    <phoneticPr fontId="3"/>
  </si>
  <si>
    <t>1種4級</t>
    <rPh sb="1" eb="2">
      <t>シュ</t>
    </rPh>
    <rPh sb="3" eb="4">
      <t>キュウ</t>
    </rPh>
    <phoneticPr fontId="3"/>
  </si>
  <si>
    <t>下肢</t>
    <rPh sb="0" eb="1">
      <t>シタ</t>
    </rPh>
    <rPh sb="1" eb="2">
      <t>アシ</t>
    </rPh>
    <phoneticPr fontId="11"/>
  </si>
  <si>
    <t>片下腿切断または、片下肢不完全</t>
    <rPh sb="0" eb="1">
      <t>カタ</t>
    </rPh>
    <rPh sb="1" eb="5">
      <t>ロク</t>
    </rPh>
    <rPh sb="9" eb="10">
      <t>カタ</t>
    </rPh>
    <rPh sb="10" eb="12">
      <t>カシ</t>
    </rPh>
    <rPh sb="12" eb="15">
      <t>フカ</t>
    </rPh>
    <phoneticPr fontId="11"/>
  </si>
  <si>
    <t>滑川市</t>
    <rPh sb="0" eb="3">
      <t>ナメリカワシ</t>
    </rPh>
    <phoneticPr fontId="3"/>
  </si>
  <si>
    <t>25m平泳ぎ</t>
    <rPh sb="3" eb="5">
      <t>ヒラオヨ</t>
    </rPh>
    <phoneticPr fontId="3"/>
  </si>
  <si>
    <t>1種5級</t>
    <rPh sb="1" eb="2">
      <t>シュ</t>
    </rPh>
    <rPh sb="3" eb="4">
      <t>キュウ</t>
    </rPh>
    <phoneticPr fontId="3"/>
  </si>
  <si>
    <t>片大腿切断または、片下肢完全</t>
    <rPh sb="0" eb="1">
      <t>カタ</t>
    </rPh>
    <rPh sb="1" eb="3">
      <t>ダイタイ</t>
    </rPh>
    <rPh sb="3" eb="5">
      <t>セツダン</t>
    </rPh>
    <rPh sb="9" eb="10">
      <t>カタ</t>
    </rPh>
    <rPh sb="10" eb="12">
      <t>カシ</t>
    </rPh>
    <rPh sb="12" eb="14">
      <t>カンゼン</t>
    </rPh>
    <phoneticPr fontId="11"/>
  </si>
  <si>
    <t>立山町</t>
    <rPh sb="0" eb="3">
      <t>タテヤママチ</t>
    </rPh>
    <phoneticPr fontId="3"/>
  </si>
  <si>
    <t>50m平泳ぎ</t>
    <rPh sb="3" eb="4">
      <t>ヒラ</t>
    </rPh>
    <phoneticPr fontId="3"/>
  </si>
  <si>
    <t>1種6級</t>
    <rPh sb="1" eb="2">
      <t>シュ</t>
    </rPh>
    <rPh sb="3" eb="4">
      <t>キュウ</t>
    </rPh>
    <phoneticPr fontId="3"/>
  </si>
  <si>
    <t>両下腿切断または、両下肢不完全</t>
    <rPh sb="0" eb="1">
      <t>リョウ</t>
    </rPh>
    <rPh sb="1" eb="2">
      <t>シタ</t>
    </rPh>
    <rPh sb="9" eb="10">
      <t>リョウ</t>
    </rPh>
    <rPh sb="10" eb="12">
      <t>カシ</t>
    </rPh>
    <rPh sb="12" eb="15">
      <t>フカ</t>
    </rPh>
    <phoneticPr fontId="11"/>
  </si>
  <si>
    <t>上市町</t>
    <rPh sb="0" eb="3">
      <t>カミイチマチ</t>
    </rPh>
    <phoneticPr fontId="3"/>
  </si>
  <si>
    <t>25mバタフライ</t>
    <phoneticPr fontId="3"/>
  </si>
  <si>
    <t>2種1級</t>
    <rPh sb="1" eb="2">
      <t>シュ</t>
    </rPh>
    <rPh sb="3" eb="4">
      <t>キュウ</t>
    </rPh>
    <phoneticPr fontId="3"/>
  </si>
  <si>
    <t>両大腿切断または、両下肢完全　　　　　　　　　　　　　
片下腿および片大腿切断</t>
    <rPh sb="0" eb="1">
      <t>リョウ</t>
    </rPh>
    <rPh sb="1" eb="3">
      <t>ダイタイ</t>
    </rPh>
    <rPh sb="3" eb="5">
      <t>セツ</t>
    </rPh>
    <rPh sb="9" eb="10">
      <t>リョウ</t>
    </rPh>
    <rPh sb="10" eb="12">
      <t>カシ</t>
    </rPh>
    <rPh sb="12" eb="14">
      <t>カン</t>
    </rPh>
    <rPh sb="28" eb="29">
      <t>カタ</t>
    </rPh>
    <rPh sb="29" eb="31">
      <t>カタイ</t>
    </rPh>
    <rPh sb="34" eb="35">
      <t>カタ</t>
    </rPh>
    <rPh sb="35" eb="37">
      <t>ダイタイ</t>
    </rPh>
    <rPh sb="37" eb="39">
      <t>セツ</t>
    </rPh>
    <phoneticPr fontId="11"/>
  </si>
  <si>
    <t>舟橋村</t>
    <rPh sb="0" eb="2">
      <t>フナハシ</t>
    </rPh>
    <rPh sb="2" eb="3">
      <t>ムラ</t>
    </rPh>
    <phoneticPr fontId="3"/>
  </si>
  <si>
    <t>50mバタフライ</t>
    <phoneticPr fontId="3"/>
  </si>
  <si>
    <t>2種2級</t>
    <rPh sb="1" eb="2">
      <t>シュ</t>
    </rPh>
    <rPh sb="3" eb="4">
      <t>キュウ</t>
    </rPh>
    <phoneticPr fontId="3"/>
  </si>
  <si>
    <t>上下肢　</t>
    <rPh sb="0" eb="2">
      <t>ジョウゲ</t>
    </rPh>
    <rPh sb="2" eb="3">
      <t>ジョウシ</t>
    </rPh>
    <phoneticPr fontId="11"/>
  </si>
  <si>
    <t>片上肢切断および片下肢切断　 　　　　　　　　　　　
片上肢不完全および片下肢不完全</t>
    <rPh sb="30" eb="33">
      <t>フカ</t>
    </rPh>
    <rPh sb="39" eb="42">
      <t>フカ</t>
    </rPh>
    <phoneticPr fontId="11"/>
  </si>
  <si>
    <t>富山市</t>
    <rPh sb="0" eb="3">
      <t>トヤマシ</t>
    </rPh>
    <phoneticPr fontId="3"/>
  </si>
  <si>
    <t>2種3級</t>
    <rPh sb="1" eb="2">
      <t>シュ</t>
    </rPh>
    <rPh sb="3" eb="4">
      <t>キュウ</t>
    </rPh>
    <phoneticPr fontId="3"/>
  </si>
  <si>
    <t>多肢切断または、片上肢完全および片下肢完全　
両上肢不完全および両下肢不完全</t>
    <rPh sb="0" eb="1">
      <t>タ</t>
    </rPh>
    <rPh sb="1" eb="2">
      <t>シ</t>
    </rPh>
    <rPh sb="2" eb="4">
      <t>セツ</t>
    </rPh>
    <rPh sb="11" eb="13">
      <t>カン</t>
    </rPh>
    <rPh sb="19" eb="21">
      <t>カン</t>
    </rPh>
    <rPh sb="23" eb="24">
      <t>リョウ</t>
    </rPh>
    <rPh sb="32" eb="33">
      <t>リョウ</t>
    </rPh>
    <phoneticPr fontId="11"/>
  </si>
  <si>
    <t>射水市</t>
    <rPh sb="0" eb="2">
      <t>イミズ</t>
    </rPh>
    <rPh sb="2" eb="3">
      <t>シ</t>
    </rPh>
    <phoneticPr fontId="3"/>
  </si>
  <si>
    <t>2種4級</t>
    <rPh sb="1" eb="2">
      <t>シュ</t>
    </rPh>
    <rPh sb="3" eb="4">
      <t>キュウ</t>
    </rPh>
    <phoneticPr fontId="3"/>
  </si>
  <si>
    <t>体幹</t>
    <rPh sb="0" eb="1">
      <t>タイカン</t>
    </rPh>
    <rPh sb="1" eb="2">
      <t>ミキ</t>
    </rPh>
    <phoneticPr fontId="11"/>
  </si>
  <si>
    <t>高岡市</t>
    <rPh sb="0" eb="3">
      <t>タカオカシ</t>
    </rPh>
    <phoneticPr fontId="3"/>
  </si>
  <si>
    <t>2種5級</t>
    <rPh sb="1" eb="2">
      <t>シュ</t>
    </rPh>
    <rPh sb="3" eb="4">
      <t>キュウ</t>
    </rPh>
    <phoneticPr fontId="3"/>
  </si>
  <si>
    <t>　　脳原性麻痺
　　以外で
　　車いす常用</t>
    <rPh sb="2" eb="3">
      <t>ノウ</t>
    </rPh>
    <rPh sb="3" eb="4">
      <t>ゲンセイ</t>
    </rPh>
    <rPh sb="4" eb="5">
      <t>セイ</t>
    </rPh>
    <rPh sb="10" eb="12">
      <t>イガイ</t>
    </rPh>
    <rPh sb="16" eb="17">
      <t>クルマ</t>
    </rPh>
    <rPh sb="19" eb="21">
      <t>ジョウヨウ</t>
    </rPh>
    <phoneticPr fontId="11"/>
  </si>
  <si>
    <t>第７頸髄まで残存</t>
    <rPh sb="2" eb="3">
      <t>頸</t>
    </rPh>
    <phoneticPr fontId="11"/>
  </si>
  <si>
    <t>氷見市</t>
    <rPh sb="0" eb="3">
      <t>ヒミシ</t>
    </rPh>
    <phoneticPr fontId="3"/>
  </si>
  <si>
    <t>2種6級</t>
    <rPh sb="1" eb="2">
      <t>シュ</t>
    </rPh>
    <rPh sb="3" eb="4">
      <t>キュウ</t>
    </rPh>
    <phoneticPr fontId="3"/>
  </si>
  <si>
    <t>第８頸髄まで残存</t>
    <rPh sb="6" eb="8">
      <t>ザンゾン</t>
    </rPh>
    <phoneticPr fontId="11"/>
  </si>
  <si>
    <t>小矢部市</t>
    <rPh sb="0" eb="4">
      <t>オヤベシ</t>
    </rPh>
    <phoneticPr fontId="3"/>
  </si>
  <si>
    <t>下肢麻痺で座位バランスなし</t>
    <rPh sb="0" eb="2">
      <t>カシ</t>
    </rPh>
    <rPh sb="2" eb="4">
      <t>マヒ</t>
    </rPh>
    <rPh sb="5" eb="7">
      <t>ザイ</t>
    </rPh>
    <phoneticPr fontId="11"/>
  </si>
  <si>
    <t>砺波市</t>
    <rPh sb="0" eb="3">
      <t>トナミシ</t>
    </rPh>
    <phoneticPr fontId="3"/>
  </si>
  <si>
    <t>下肢麻痺で座位バランスあり</t>
    <rPh sb="0" eb="2">
      <t>カシ</t>
    </rPh>
    <rPh sb="2" eb="4">
      <t>マヒ</t>
    </rPh>
    <rPh sb="5" eb="7">
      <t>ザイ</t>
    </rPh>
    <phoneticPr fontId="11"/>
  </si>
  <si>
    <t>南砺市</t>
    <rPh sb="0" eb="3">
      <t>ナントシ</t>
    </rPh>
    <phoneticPr fontId="3"/>
  </si>
  <si>
    <t>　　脳原性麻痺
　　(脳性麻痺、
　　 脳血管疾患、
     脳外傷等）</t>
    <rPh sb="2" eb="3">
      <t>ノウ</t>
    </rPh>
    <rPh sb="3" eb="4">
      <t>ゲンセイ</t>
    </rPh>
    <rPh sb="4" eb="5">
      <t>セイ</t>
    </rPh>
    <rPh sb="5" eb="7">
      <t>マヒ</t>
    </rPh>
    <rPh sb="11" eb="13">
      <t>ノウセイ</t>
    </rPh>
    <rPh sb="13" eb="15">
      <t>マヒ</t>
    </rPh>
    <rPh sb="20" eb="23">
      <t>ノウケッカン</t>
    </rPh>
    <rPh sb="23" eb="25">
      <t>シッカン</t>
    </rPh>
    <rPh sb="32" eb="35">
      <t>ノウガイショウ</t>
    </rPh>
    <rPh sb="35" eb="36">
      <t>トウ</t>
    </rPh>
    <phoneticPr fontId="11"/>
  </si>
  <si>
    <t>四肢麻痺（車いす常用）または、　　　　　　　　　　　　　　　　　　　　　　　上肢に著しい不随意運動を伴う走不能</t>
    <rPh sb="0" eb="1">
      <t>シ</t>
    </rPh>
    <rPh sb="1" eb="2">
      <t>ジハチ</t>
    </rPh>
    <rPh sb="2" eb="4">
      <t>マヒ</t>
    </rPh>
    <rPh sb="5" eb="6">
      <t>クルマ</t>
    </rPh>
    <rPh sb="8" eb="10">
      <t>ジョウヨウ</t>
    </rPh>
    <rPh sb="38" eb="40">
      <t>ジョウシ</t>
    </rPh>
    <rPh sb="41" eb="42">
      <t>イチジル</t>
    </rPh>
    <rPh sb="44" eb="47">
      <t>フズイイ</t>
    </rPh>
    <rPh sb="53" eb="54">
      <t>フ</t>
    </rPh>
    <phoneticPr fontId="11"/>
  </si>
  <si>
    <t>両下肢麻痺または、　　　　　　　　　　　　　　　　　　　　
上肢に軽度の不随意運動を伴う走不能</t>
    <rPh sb="0" eb="1">
      <t>リョウ</t>
    </rPh>
    <rPh sb="1" eb="3">
      <t>カシ</t>
    </rPh>
    <rPh sb="3" eb="5">
      <t>マヒ</t>
    </rPh>
    <rPh sb="30" eb="32">
      <t>ジョウシ</t>
    </rPh>
    <rPh sb="33" eb="35">
      <t>ケイド</t>
    </rPh>
    <phoneticPr fontId="11"/>
  </si>
  <si>
    <t>富山視覚総合支援学校</t>
    <rPh sb="0" eb="2">
      <t>トヤマ</t>
    </rPh>
    <rPh sb="2" eb="4">
      <t>シカク</t>
    </rPh>
    <rPh sb="4" eb="6">
      <t>ソウゴウ</t>
    </rPh>
    <rPh sb="6" eb="8">
      <t>シエン</t>
    </rPh>
    <rPh sb="8" eb="10">
      <t>ガッコウ</t>
    </rPh>
    <phoneticPr fontId="3"/>
  </si>
  <si>
    <t>片側障害で片上肢機能全廃</t>
    <rPh sb="0" eb="2">
      <t>カタガワ</t>
    </rPh>
    <rPh sb="2" eb="4">
      <t>ショ</t>
    </rPh>
    <rPh sb="5" eb="6">
      <t>カタ</t>
    </rPh>
    <rPh sb="6" eb="8">
      <t>ジョウシ</t>
    </rPh>
    <rPh sb="8" eb="10">
      <t>キノウ</t>
    </rPh>
    <rPh sb="10" eb="12">
      <t>ゼンパイ</t>
    </rPh>
    <phoneticPr fontId="11"/>
  </si>
  <si>
    <t>富山聴覚総合支援学校</t>
    <rPh sb="0" eb="2">
      <t>トヤマ</t>
    </rPh>
    <rPh sb="2" eb="4">
      <t>チョウカク</t>
    </rPh>
    <rPh sb="4" eb="6">
      <t>ソウゴウ</t>
    </rPh>
    <rPh sb="6" eb="8">
      <t>シエン</t>
    </rPh>
    <rPh sb="8" eb="10">
      <t>ガッコウ</t>
    </rPh>
    <phoneticPr fontId="3"/>
  </si>
  <si>
    <t>その他の片側障害で走不能</t>
    <rPh sb="0" eb="3">
      <t>ソノ</t>
    </rPh>
    <rPh sb="9" eb="10">
      <t>ソウ</t>
    </rPh>
    <rPh sb="10" eb="12">
      <t>フノウ</t>
    </rPh>
    <phoneticPr fontId="11"/>
  </si>
  <si>
    <t>高岡聴覚総合支援学校</t>
    <rPh sb="0" eb="2">
      <t>タカオカ</t>
    </rPh>
    <rPh sb="2" eb="4">
      <t>チョウカク</t>
    </rPh>
    <rPh sb="4" eb="6">
      <t>ソウゴウ</t>
    </rPh>
    <rPh sb="6" eb="8">
      <t>シエン</t>
    </rPh>
    <rPh sb="8" eb="10">
      <t>ガッコウ</t>
    </rPh>
    <phoneticPr fontId="3"/>
  </si>
  <si>
    <t>その他走可能</t>
    <rPh sb="0" eb="3">
      <t>ニニ</t>
    </rPh>
    <rPh sb="3" eb="4">
      <t>ソウ</t>
    </rPh>
    <rPh sb="4" eb="6">
      <t>カノウ</t>
    </rPh>
    <phoneticPr fontId="11"/>
  </si>
  <si>
    <t>にいかわ総合支援学校</t>
    <rPh sb="4" eb="6">
      <t>ソウゴウ</t>
    </rPh>
    <rPh sb="6" eb="8">
      <t>シエン</t>
    </rPh>
    <rPh sb="8" eb="10">
      <t>ガッコウ</t>
    </rPh>
    <phoneticPr fontId="3"/>
  </si>
  <si>
    <t>浮具使用</t>
    <rPh sb="0" eb="1">
      <t>フ</t>
    </rPh>
    <rPh sb="1" eb="2">
      <t>グ</t>
    </rPh>
    <rPh sb="2" eb="4">
      <t>シヨウ</t>
    </rPh>
    <phoneticPr fontId="11"/>
  </si>
  <si>
    <t>しらとり支援学校</t>
    <rPh sb="4" eb="6">
      <t>シエン</t>
    </rPh>
    <rPh sb="6" eb="8">
      <t>ガッコウ</t>
    </rPh>
    <phoneticPr fontId="3"/>
  </si>
  <si>
    <t>視覚障害　※1</t>
    <rPh sb="0" eb="4">
      <t>シカ</t>
    </rPh>
    <phoneticPr fontId="11"/>
  </si>
  <si>
    <t>視力０から０．０１まで　※2</t>
    <phoneticPr fontId="11"/>
  </si>
  <si>
    <t>高岡支援学校</t>
    <rPh sb="0" eb="2">
      <t>タカオカ</t>
    </rPh>
    <rPh sb="2" eb="4">
      <t>シエン</t>
    </rPh>
    <rPh sb="4" eb="6">
      <t>ガッコウ</t>
    </rPh>
    <phoneticPr fontId="3"/>
  </si>
  <si>
    <t>その他の視覚障害</t>
    <rPh sb="0" eb="3">
      <t>ニロク</t>
    </rPh>
    <rPh sb="4" eb="6">
      <t>シカク</t>
    </rPh>
    <rPh sb="6" eb="8">
      <t>ショウガイ</t>
    </rPh>
    <phoneticPr fontId="11"/>
  </si>
  <si>
    <t>となみ総合支援学校</t>
    <rPh sb="3" eb="5">
      <t>ソウゴウ</t>
    </rPh>
    <rPh sb="5" eb="7">
      <t>シエン</t>
    </rPh>
    <rPh sb="7" eb="9">
      <t>ガッコウ</t>
    </rPh>
    <phoneticPr fontId="3"/>
  </si>
  <si>
    <t>視</t>
    <rPh sb="0" eb="1">
      <t>シ</t>
    </rPh>
    <phoneticPr fontId="3"/>
  </si>
  <si>
    <t>聴覚・平衡機能障害、
音声・言語・そしゃく機能障害</t>
    <rPh sb="0" eb="2">
      <t>チョウカク</t>
    </rPh>
    <rPh sb="3" eb="5">
      <t>ヘイコウ</t>
    </rPh>
    <rPh sb="5" eb="7">
      <t>キノウ</t>
    </rPh>
    <rPh sb="7" eb="9">
      <t>ショウガイ</t>
    </rPh>
    <rPh sb="11" eb="13">
      <t>オンセイ</t>
    </rPh>
    <rPh sb="14" eb="16">
      <t>ゲンゴ</t>
    </rPh>
    <rPh sb="21" eb="23">
      <t>キノウ</t>
    </rPh>
    <rPh sb="23" eb="25">
      <t>ショウガイ</t>
    </rPh>
    <phoneticPr fontId="11"/>
  </si>
  <si>
    <t>聴覚障害</t>
    <rPh sb="0" eb="4">
      <t>チョ</t>
    </rPh>
    <phoneticPr fontId="11"/>
  </si>
  <si>
    <t>となみ東支援学校</t>
    <rPh sb="3" eb="4">
      <t>ヒガシ</t>
    </rPh>
    <rPh sb="4" eb="6">
      <t>シエン</t>
    </rPh>
    <rPh sb="6" eb="8">
      <t>ガッコウ</t>
    </rPh>
    <phoneticPr fontId="3"/>
  </si>
  <si>
    <t>知的障害</t>
    <rPh sb="0" eb="4">
      <t>チテ</t>
    </rPh>
    <phoneticPr fontId="11"/>
  </si>
  <si>
    <t>知的障害</t>
    <rPh sb="0" eb="4">
      <t>ニハチ</t>
    </rPh>
    <phoneticPr fontId="11"/>
  </si>
  <si>
    <t>富山総合支援学校</t>
    <rPh sb="0" eb="2">
      <t>トヤマ</t>
    </rPh>
    <rPh sb="2" eb="4">
      <t>ソウゴウ</t>
    </rPh>
    <rPh sb="4" eb="6">
      <t>シエン</t>
    </rPh>
    <rPh sb="6" eb="8">
      <t>ガッコウ</t>
    </rPh>
    <phoneticPr fontId="3"/>
  </si>
  <si>
    <t>聴</t>
    <rPh sb="0" eb="1">
      <t>チョウ</t>
    </rPh>
    <phoneticPr fontId="3"/>
  </si>
  <si>
    <t>高志支援学校</t>
    <rPh sb="0" eb="1">
      <t>タカ</t>
    </rPh>
    <rPh sb="1" eb="2">
      <t>シ</t>
    </rPh>
    <rPh sb="2" eb="4">
      <t>シエン</t>
    </rPh>
    <rPh sb="4" eb="6">
      <t>ガッコウ</t>
    </rPh>
    <phoneticPr fontId="3"/>
  </si>
  <si>
    <t>知</t>
    <rPh sb="0" eb="1">
      <t>チ</t>
    </rPh>
    <phoneticPr fontId="3"/>
  </si>
  <si>
    <t>※１</t>
    <phoneticPr fontId="3"/>
  </si>
  <si>
    <t>視力は「矯正後の良い方の視力」で判定する。</t>
    <rPh sb="0" eb="2">
      <t>シリョク</t>
    </rPh>
    <phoneticPr fontId="3"/>
  </si>
  <si>
    <t>高志こまどり分教室</t>
    <rPh sb="0" eb="2">
      <t>コシ</t>
    </rPh>
    <rPh sb="6" eb="7">
      <t>ブン</t>
    </rPh>
    <rPh sb="7" eb="9">
      <t>キョウシツ</t>
    </rPh>
    <phoneticPr fontId="3"/>
  </si>
  <si>
    <t>※２</t>
    <phoneticPr fontId="3"/>
  </si>
  <si>
    <t>障害区分２３は光を通さないゴーグルを装着する。</t>
    <rPh sb="0" eb="2">
      <t>ショウガイ</t>
    </rPh>
    <rPh sb="2" eb="4">
      <t>クブン</t>
    </rPh>
    <rPh sb="7" eb="8">
      <t>ヒカリ</t>
    </rPh>
    <rPh sb="9" eb="10">
      <t>トオ</t>
    </rPh>
    <rPh sb="18" eb="20">
      <t>ソウチャク</t>
    </rPh>
    <phoneticPr fontId="3"/>
  </si>
  <si>
    <t>富山高等支援学校</t>
    <rPh sb="0" eb="2">
      <t>トヤマ</t>
    </rPh>
    <rPh sb="2" eb="4">
      <t>コウトウ</t>
    </rPh>
    <rPh sb="4" eb="6">
      <t>シエン</t>
    </rPh>
    <rPh sb="6" eb="8">
      <t>ガッコウ</t>
    </rPh>
    <phoneticPr fontId="3"/>
  </si>
  <si>
    <t>高岡高等支援学校</t>
    <rPh sb="0" eb="2">
      <t>タカオカ</t>
    </rPh>
    <rPh sb="2" eb="4">
      <t>コウトウ</t>
    </rPh>
    <rPh sb="4" eb="6">
      <t>シエン</t>
    </rPh>
    <rPh sb="6" eb="8">
      <t>ガッコウ</t>
    </rPh>
    <phoneticPr fontId="3"/>
  </si>
  <si>
    <t>富大附属特別支援学校</t>
    <rPh sb="0" eb="2">
      <t>トミダイ</t>
    </rPh>
    <rPh sb="2" eb="4">
      <t>フゾク</t>
    </rPh>
    <rPh sb="4" eb="6">
      <t>トクベツ</t>
    </rPh>
    <rPh sb="6" eb="8">
      <t>シエン</t>
    </rPh>
    <rPh sb="8" eb="10">
      <t>ガッコウ</t>
    </rPh>
    <phoneticPr fontId="3"/>
  </si>
  <si>
    <t>こまどり支援学校</t>
    <rPh sb="4" eb="6">
      <t>シエン</t>
    </rPh>
    <rPh sb="6" eb="8">
      <t>ガッコウ</t>
    </rPh>
    <phoneticPr fontId="3"/>
  </si>
  <si>
    <t>工房あおの丘</t>
  </si>
  <si>
    <t>華のれん</t>
    <phoneticPr fontId="11"/>
  </si>
  <si>
    <t>にいかわ苑</t>
    <phoneticPr fontId="11"/>
  </si>
  <si>
    <t>黒部学園</t>
    <rPh sb="0" eb="2">
      <t>クロベ</t>
    </rPh>
    <rPh sb="2" eb="4">
      <t>ガクエン</t>
    </rPh>
    <phoneticPr fontId="3"/>
  </si>
  <si>
    <t>くろべ工房</t>
  </si>
  <si>
    <t>あいもと里山</t>
    <phoneticPr fontId="3"/>
  </si>
  <si>
    <t>つつじ苑</t>
  </si>
  <si>
    <t>わくわくファームきらり</t>
  </si>
  <si>
    <t>雷鳥苑</t>
  </si>
  <si>
    <t>新川会</t>
    <phoneticPr fontId="3"/>
  </si>
  <si>
    <t>愛和報恩会</t>
    <rPh sb="0" eb="2">
      <t>アイワ</t>
    </rPh>
    <rPh sb="2" eb="5">
      <t>ホウオンカイ</t>
    </rPh>
    <phoneticPr fontId="3"/>
  </si>
  <si>
    <t>高志ライフケアホーム</t>
  </si>
  <si>
    <t>高志ワークホーム</t>
  </si>
  <si>
    <t>ＳＯＮ富山</t>
    <rPh sb="3" eb="5">
      <t>トヤマ</t>
    </rPh>
    <phoneticPr fontId="3"/>
  </si>
  <si>
    <t>けやき苑</t>
    <phoneticPr fontId="3"/>
  </si>
  <si>
    <t>ひまわりの郷</t>
  </si>
  <si>
    <t>野積園</t>
  </si>
  <si>
    <t>セーナー苑</t>
    <phoneticPr fontId="3"/>
  </si>
  <si>
    <t>新生苑</t>
    <phoneticPr fontId="3"/>
  </si>
  <si>
    <t>自立サポートJam</t>
  </si>
  <si>
    <t>志貴野ホーム</t>
  </si>
  <si>
    <t>渓明園</t>
    <phoneticPr fontId="3"/>
  </si>
  <si>
    <t>砺波学園</t>
    <rPh sb="0" eb="2">
      <t>トナミ</t>
    </rPh>
    <rPh sb="2" eb="4">
      <t>ガクエン</t>
    </rPh>
    <phoneticPr fontId="11"/>
  </si>
  <si>
    <t>マーシ園</t>
    <phoneticPr fontId="3"/>
  </si>
  <si>
    <t>花椿</t>
    <phoneticPr fontId="3"/>
  </si>
  <si>
    <t>別紙２</t>
    <rPh sb="0" eb="2">
      <t>ベッシ</t>
    </rPh>
    <phoneticPr fontId="11"/>
  </si>
  <si>
    <t>（記入不要）</t>
    <rPh sb="1" eb="5">
      <t>キニュウフヨウ</t>
    </rPh>
    <phoneticPr fontId="3"/>
  </si>
  <si>
    <t>所　　属</t>
    <rPh sb="0" eb="1">
      <t>ショ</t>
    </rPh>
    <rPh sb="3" eb="4">
      <t>ゾク</t>
    </rPh>
    <phoneticPr fontId="11"/>
  </si>
  <si>
    <t>申込責任者名</t>
    <rPh sb="0" eb="2">
      <t>モウシコミ</t>
    </rPh>
    <rPh sb="2" eb="5">
      <t>セキニンシャ</t>
    </rPh>
    <rPh sb="5" eb="6">
      <t>メイ</t>
    </rPh>
    <phoneticPr fontId="11"/>
  </si>
  <si>
    <t>E-mail</t>
    <phoneticPr fontId="11"/>
  </si>
  <si>
    <t>出　場　選　手　内　訳</t>
    <rPh sb="0" eb="1">
      <t>デ</t>
    </rPh>
    <rPh sb="2" eb="3">
      <t>バ</t>
    </rPh>
    <rPh sb="4" eb="5">
      <t>セン</t>
    </rPh>
    <rPh sb="6" eb="7">
      <t>テ</t>
    </rPh>
    <rPh sb="8" eb="9">
      <t>ナイ</t>
    </rPh>
    <rPh sb="10" eb="11">
      <t>ヤク</t>
    </rPh>
    <phoneticPr fontId="11"/>
  </si>
  <si>
    <t>　　　障害分類
年齢区分</t>
    <rPh sb="3" eb="5">
      <t>ショウガイ</t>
    </rPh>
    <rPh sb="5" eb="7">
      <t>ブンルイ</t>
    </rPh>
    <rPh sb="11" eb="13">
      <t>ネンレイ</t>
    </rPh>
    <rPh sb="13" eb="15">
      <t>クブン</t>
    </rPh>
    <phoneticPr fontId="11"/>
  </si>
  <si>
    <t>肢体不自由</t>
    <rPh sb="0" eb="2">
      <t>シタイ</t>
    </rPh>
    <rPh sb="2" eb="5">
      <t>フジユウ</t>
    </rPh>
    <phoneticPr fontId="11"/>
  </si>
  <si>
    <t>視覚障害</t>
    <rPh sb="0" eb="2">
      <t>シカク</t>
    </rPh>
    <rPh sb="2" eb="4">
      <t>ショウガイ</t>
    </rPh>
    <phoneticPr fontId="11"/>
  </si>
  <si>
    <t>聴覚障害</t>
    <rPh sb="0" eb="2">
      <t>チョウカク</t>
    </rPh>
    <phoneticPr fontId="11"/>
  </si>
  <si>
    <t>身体障害　　　　　　　　計</t>
    <rPh sb="0" eb="2">
      <t>シンタイ</t>
    </rPh>
    <rPh sb="2" eb="4">
      <t>ショウガイ</t>
    </rPh>
    <rPh sb="12" eb="13">
      <t>ケイ</t>
    </rPh>
    <phoneticPr fontId="11"/>
  </si>
  <si>
    <t>　　障害分類
年齢区分</t>
    <rPh sb="2" eb="4">
      <t>ショウガイ</t>
    </rPh>
    <rPh sb="4" eb="6">
      <t>ブンルイ</t>
    </rPh>
    <rPh sb="10" eb="12">
      <t>ネンレイ</t>
    </rPh>
    <rPh sb="12" eb="14">
      <t>クブン</t>
    </rPh>
    <phoneticPr fontId="11"/>
  </si>
  <si>
    <t>知的障害</t>
    <rPh sb="0" eb="2">
      <t>チテキ</t>
    </rPh>
    <rPh sb="2" eb="4">
      <t>ショウガイ</t>
    </rPh>
    <phoneticPr fontId="11"/>
  </si>
  <si>
    <t>１部</t>
    <rPh sb="1" eb="2">
      <t>ブ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</si>
  <si>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</si>
  <si>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</si>
  <si>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少年</t>
    <rPh sb="0" eb="2">
      <t>ショウネン</t>
    </rPh>
    <phoneticPr fontId="11"/>
  </si>
  <si>
    <t>小計</t>
    <rPh sb="0" eb="2">
      <t>ショウケイ</t>
    </rPh>
    <phoneticPr fontId="11"/>
  </si>
  <si>
    <t>２部</t>
    <rPh sb="1" eb="2">
      <t>ブ</t>
    </rPh>
    <phoneticPr fontId="11"/>
  </si>
  <si>
    <t>青年</t>
    <rPh sb="0" eb="2">
      <t>セイネン</t>
    </rPh>
    <phoneticPr fontId="11"/>
  </si>
  <si>
    <t>小計</t>
  </si>
  <si>
    <t>壮年</t>
    <rPh sb="0" eb="2">
      <t>ソウネン</t>
    </rPh>
    <phoneticPr fontId="11"/>
  </si>
  <si>
    <t>合計</t>
    <rPh sb="0" eb="2">
      <t>ゴウケイ</t>
    </rPh>
    <phoneticPr fontId="11"/>
  </si>
  <si>
    <t>総計</t>
    <rPh sb="0" eb="2">
      <t>ソウケイ</t>
    </rPh>
    <phoneticPr fontId="11"/>
  </si>
  <si>
    <t>　　　富山県障害者スポーツ大会（水泳競技会）大会競技・種目一覧表</t>
    <rPh sb="22" eb="24">
      <t>タイカイ</t>
    </rPh>
    <rPh sb="24" eb="26">
      <t>キョウギ</t>
    </rPh>
    <rPh sb="27" eb="29">
      <t>シュモク</t>
    </rPh>
    <rPh sb="29" eb="32">
      <t>イチランヒョウ</t>
    </rPh>
    <phoneticPr fontId="11"/>
  </si>
  <si>
    <t>★　競技は、男女別・年齢区分別に行う。</t>
    <rPh sb="2" eb="4">
      <t>キョウギ</t>
    </rPh>
    <rPh sb="6" eb="9">
      <t>ダンジョベツ</t>
    </rPh>
    <rPh sb="10" eb="12">
      <t>ネンレイ</t>
    </rPh>
    <rPh sb="12" eb="14">
      <t>クブン</t>
    </rPh>
    <rPh sb="14" eb="15">
      <t>ベツ</t>
    </rPh>
    <rPh sb="16" eb="17">
      <t>オコナ</t>
    </rPh>
    <phoneticPr fontId="11"/>
  </si>
  <si>
    <t>障　害　区　分</t>
    <rPh sb="0" eb="1">
      <t>ショウ</t>
    </rPh>
    <rPh sb="2" eb="3">
      <t>ガイ</t>
    </rPh>
    <rPh sb="4" eb="5">
      <t>ク</t>
    </rPh>
    <rPh sb="6" eb="7">
      <t>ブン</t>
    </rPh>
    <phoneticPr fontId="11"/>
  </si>
  <si>
    <t>自由形</t>
    <rPh sb="0" eb="3">
      <t>ジユ</t>
    </rPh>
    <phoneticPr fontId="11"/>
  </si>
  <si>
    <t>背泳ぎ</t>
    <phoneticPr fontId="11"/>
  </si>
  <si>
    <t>平泳ぎ</t>
    <phoneticPr fontId="11"/>
  </si>
  <si>
    <t>バタフライ</t>
    <phoneticPr fontId="11"/>
  </si>
  <si>
    <t>25            ｍ</t>
    <phoneticPr fontId="11"/>
  </si>
  <si>
    <t>50        ｍ</t>
    <phoneticPr fontId="11"/>
  </si>
  <si>
    <t>１部</t>
    <rPh sb="0" eb="2">
      <t>イチブ</t>
    </rPh>
    <phoneticPr fontId="11"/>
  </si>
  <si>
    <t>①</t>
    <phoneticPr fontId="11"/>
  </si>
  <si>
    <t>②</t>
    <phoneticPr fontId="11"/>
  </si>
  <si>
    <t>④</t>
    <phoneticPr fontId="11"/>
  </si>
  <si>
    <t>⑥</t>
    <phoneticPr fontId="11"/>
  </si>
  <si>
    <t>⑧</t>
    <phoneticPr fontId="11"/>
  </si>
  <si>
    <t>２部</t>
    <rPh sb="0" eb="2">
      <t>ニブ</t>
    </rPh>
    <phoneticPr fontId="11"/>
  </si>
  <si>
    <t>③</t>
    <phoneticPr fontId="11"/>
  </si>
  <si>
    <t>⑤</t>
    <phoneticPr fontId="11"/>
  </si>
  <si>
    <t>⑦</t>
    <phoneticPr fontId="11"/>
  </si>
  <si>
    <t>両上腕切断または、両上肢完全  　　　　　　　　　　　片前腕および片上腕切断</t>
    <rPh sb="0" eb="1">
      <t>リョウ</t>
    </rPh>
    <rPh sb="1" eb="3">
      <t>ジョウワン</t>
    </rPh>
    <rPh sb="3" eb="5">
      <t>セツダン</t>
    </rPh>
    <rPh sb="9" eb="10">
      <t>リョウ</t>
    </rPh>
    <rPh sb="10" eb="12">
      <t>ジョウシ</t>
    </rPh>
    <rPh sb="12" eb="14">
      <t>カンゼン</t>
    </rPh>
    <rPh sb="27" eb="28">
      <t>カタ</t>
    </rPh>
    <rPh sb="28" eb="30">
      <t>ゼンワン</t>
    </rPh>
    <rPh sb="33" eb="34">
      <t>カタ</t>
    </rPh>
    <rPh sb="34" eb="36">
      <t>ジョウワン</t>
    </rPh>
    <rPh sb="36" eb="38">
      <t>セツダン</t>
    </rPh>
    <phoneticPr fontId="11"/>
  </si>
  <si>
    <t>両大腿切断または、両下肢完全　　　　　　　　　　　　　片下腿および片大腿切断</t>
    <rPh sb="0" eb="1">
      <t>リョウ</t>
    </rPh>
    <rPh sb="1" eb="3">
      <t>ダイタイ</t>
    </rPh>
    <rPh sb="3" eb="5">
      <t>セツ</t>
    </rPh>
    <rPh sb="9" eb="10">
      <t>リョウ</t>
    </rPh>
    <rPh sb="10" eb="12">
      <t>カシ</t>
    </rPh>
    <rPh sb="12" eb="14">
      <t>カン</t>
    </rPh>
    <rPh sb="27" eb="28">
      <t>カタ</t>
    </rPh>
    <rPh sb="28" eb="30">
      <t>カタイ</t>
    </rPh>
    <rPh sb="33" eb="34">
      <t>カタ</t>
    </rPh>
    <rPh sb="34" eb="36">
      <t>ダイタイ</t>
    </rPh>
    <rPh sb="36" eb="38">
      <t>セツ</t>
    </rPh>
    <phoneticPr fontId="11"/>
  </si>
  <si>
    <t>片上肢切断および片下肢切断　 　　　　　　　　　　　片上肢不完全および片下肢不完全</t>
    <rPh sb="29" eb="32">
      <t>フカ</t>
    </rPh>
    <rPh sb="38" eb="41">
      <t>フカ</t>
    </rPh>
    <phoneticPr fontId="11"/>
  </si>
  <si>
    <t>多肢切断または、片上肢完全および片下肢完全　両上肢不完全および両下肢不完全</t>
    <rPh sb="0" eb="1">
      <t>タ</t>
    </rPh>
    <rPh sb="1" eb="2">
      <t>シ</t>
    </rPh>
    <rPh sb="2" eb="4">
      <t>セツ</t>
    </rPh>
    <rPh sb="11" eb="13">
      <t>カン</t>
    </rPh>
    <rPh sb="19" eb="21">
      <t>カン</t>
    </rPh>
    <rPh sb="22" eb="23">
      <t>リョウ</t>
    </rPh>
    <rPh sb="31" eb="32">
      <t>リョウ</t>
    </rPh>
    <phoneticPr fontId="11"/>
  </si>
  <si>
    <t>脳原性麻痺以外で
車いす常用</t>
    <rPh sb="0" eb="1">
      <t>ノウ</t>
    </rPh>
    <rPh sb="1" eb="2">
      <t>ゲンセイ</t>
    </rPh>
    <rPh sb="2" eb="3">
      <t>セイ</t>
    </rPh>
    <rPh sb="5" eb="7">
      <t>イガイ</t>
    </rPh>
    <rPh sb="9" eb="10">
      <t>クルマ</t>
    </rPh>
    <rPh sb="12" eb="14">
      <t>ジョウヨウ</t>
    </rPh>
    <phoneticPr fontId="11"/>
  </si>
  <si>
    <t>脳原性麻痺(脳性麻痺、脳血管疾患、脳外傷等）</t>
    <rPh sb="0" eb="1">
      <t>ノウ</t>
    </rPh>
    <rPh sb="1" eb="2">
      <t>ゲンセイ</t>
    </rPh>
    <rPh sb="2" eb="3">
      <t>セイ</t>
    </rPh>
    <rPh sb="3" eb="5">
      <t>マヒ</t>
    </rPh>
    <rPh sb="6" eb="8">
      <t>ノウセイ</t>
    </rPh>
    <rPh sb="8" eb="10">
      <t>マヒ</t>
    </rPh>
    <rPh sb="11" eb="14">
      <t>ノウケッカン</t>
    </rPh>
    <rPh sb="14" eb="16">
      <t>シッカン</t>
    </rPh>
    <rPh sb="17" eb="20">
      <t>ノウガイショウ</t>
    </rPh>
    <rPh sb="20" eb="21">
      <t>トウ</t>
    </rPh>
    <phoneticPr fontId="11"/>
  </si>
  <si>
    <t>両下肢麻痺または、　　　　　　　　　　　　　　　　　　　　上肢に軽度の不随意運動を伴う走不能</t>
    <rPh sb="0" eb="1">
      <t>リョウ</t>
    </rPh>
    <rPh sb="1" eb="3">
      <t>カシ</t>
    </rPh>
    <rPh sb="3" eb="5">
      <t>マヒ</t>
    </rPh>
    <rPh sb="29" eb="31">
      <t>ジョウシ</t>
    </rPh>
    <rPh sb="32" eb="34">
      <t>ケイド</t>
    </rPh>
    <phoneticPr fontId="11"/>
  </si>
  <si>
    <t>視覚障害　※１</t>
    <rPh sb="0" eb="4">
      <t>シカ</t>
    </rPh>
    <phoneticPr fontId="11"/>
  </si>
  <si>
    <t>視力０から０．０１まで　※２</t>
    <phoneticPr fontId="11"/>
  </si>
  <si>
    <t>聴覚・平衡機能
障害、音声・言語・そしゃく機能障害</t>
    <rPh sb="0" eb="2">
      <t>チョウカク</t>
    </rPh>
    <rPh sb="3" eb="5">
      <t>ヘイコウ</t>
    </rPh>
    <rPh sb="5" eb="7">
      <t>キノウ</t>
    </rPh>
    <rPh sb="8" eb="10">
      <t>ショウガイ</t>
    </rPh>
    <rPh sb="11" eb="13">
      <t>オンセイ</t>
    </rPh>
    <rPh sb="14" eb="16">
      <t>ゲンゴ</t>
    </rPh>
    <rPh sb="21" eb="23">
      <t>キノウ</t>
    </rPh>
    <rPh sb="23" eb="25">
      <t>ショウガイ</t>
    </rPh>
    <phoneticPr fontId="11"/>
  </si>
  <si>
    <t>の種目にエントリーできる。　　　今年度はリレー競技を実施しない。</t>
    <rPh sb="1" eb="3">
      <t>シュモク</t>
    </rPh>
    <rPh sb="16" eb="19">
      <t>コンネンド</t>
    </rPh>
    <rPh sb="23" eb="25">
      <t>キョウギ</t>
    </rPh>
    <rPh sb="26" eb="28">
      <t>ジッシ</t>
    </rPh>
    <phoneticPr fontId="11"/>
  </si>
  <si>
    <t>※１　視力は「矯正後の良い方の視力」で判定する。</t>
    <rPh sb="3" eb="5">
      <t>シリョク</t>
    </rPh>
    <rPh sb="7" eb="9">
      <t>キョウセイ</t>
    </rPh>
    <rPh sb="9" eb="10">
      <t>ゴ</t>
    </rPh>
    <rPh sb="11" eb="12">
      <t>ヨ</t>
    </rPh>
    <rPh sb="13" eb="14">
      <t>ホウ</t>
    </rPh>
    <rPh sb="15" eb="17">
      <t>シリョク</t>
    </rPh>
    <rPh sb="19" eb="21">
      <t>ハンテイ</t>
    </rPh>
    <phoneticPr fontId="11"/>
  </si>
  <si>
    <t>※２　障害区分23は光を通さないゴーグルを装着する。</t>
    <rPh sb="3" eb="5">
      <t>ショウガイ</t>
    </rPh>
    <rPh sb="5" eb="7">
      <t>クブン</t>
    </rPh>
    <rPh sb="10" eb="11">
      <t>ヒカリ</t>
    </rPh>
    <rPh sb="12" eb="13">
      <t>トオ</t>
    </rPh>
    <rPh sb="21" eb="23">
      <t>ソウチャク</t>
    </rPh>
    <phoneticPr fontId="11"/>
  </si>
  <si>
    <t>介　　　　助</t>
    <rPh sb="0" eb="1">
      <t>スケ</t>
    </rPh>
    <rPh sb="5" eb="6">
      <t>スケ</t>
    </rPh>
    <phoneticPr fontId="3"/>
  </si>
  <si>
    <t>介助</t>
    <rPh sb="0" eb="2">
      <t>カイジョ</t>
    </rPh>
    <phoneticPr fontId="3"/>
  </si>
  <si>
    <t>水中スタート</t>
    <rPh sb="0" eb="1">
      <t>ミズ</t>
    </rPh>
    <rPh sb="1" eb="2">
      <t>ナカ</t>
    </rPh>
    <phoneticPr fontId="3"/>
  </si>
  <si>
    <r>
      <rPr>
        <b/>
        <sz val="11"/>
        <color rgb="FF0000FF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してください。２種目までエントリーできます。</t>
    </r>
    <rPh sb="0" eb="2">
      <t>センタク</t>
    </rPh>
    <rPh sb="10" eb="12">
      <t>シュモク</t>
    </rPh>
    <phoneticPr fontId="3"/>
  </si>
  <si>
    <t>※障害区分・年齢区分によっては出場できない種目があります。出場種目一覧表でご確認ください。</t>
    <rPh sb="29" eb="33">
      <t>シュツジョウシュモク</t>
    </rPh>
    <rPh sb="33" eb="36">
      <t>イチランヒョウ</t>
    </rPh>
    <rPh sb="38" eb="40">
      <t>カクニン</t>
    </rPh>
    <phoneticPr fontId="3"/>
  </si>
  <si>
    <t>その他（記載)</t>
    <rPh sb="2" eb="3">
      <t>ホカ</t>
    </rPh>
    <rPh sb="4" eb="6">
      <t>キサイ</t>
    </rPh>
    <phoneticPr fontId="3"/>
  </si>
  <si>
    <t>上記項目以外の場合は記載してください。</t>
    <rPh sb="0" eb="2">
      <t>ジョウキ</t>
    </rPh>
    <rPh sb="2" eb="6">
      <t>コウモクイガイ</t>
    </rPh>
    <rPh sb="7" eb="9">
      <t>バアイ</t>
    </rPh>
    <rPh sb="10" eb="12">
      <t>キサイ</t>
    </rPh>
    <phoneticPr fontId="3"/>
  </si>
  <si>
    <r>
      <t>右欄外「障害区分表」を参考にして、該当番号を</t>
    </r>
    <r>
      <rPr>
        <b/>
        <sz val="11"/>
        <color rgb="FF0000FF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してください。</t>
    </r>
    <rPh sb="0" eb="1">
      <t>ミギ</t>
    </rPh>
    <rPh sb="1" eb="3">
      <t>ランガイ</t>
    </rPh>
    <rPh sb="4" eb="6">
      <t>ショウガイ</t>
    </rPh>
    <rPh sb="6" eb="8">
      <t>クブン</t>
    </rPh>
    <rPh sb="8" eb="9">
      <t>ヒョウ</t>
    </rPh>
    <rPh sb="11" eb="13">
      <t>サンコウ</t>
    </rPh>
    <rPh sb="17" eb="19">
      <t>ガイトウ</t>
    </rPh>
    <rPh sb="19" eb="21">
      <t>バンゴウ</t>
    </rPh>
    <rPh sb="22" eb="23">
      <t>エラ</t>
    </rPh>
    <rPh sb="23" eb="24">
      <t>タク</t>
    </rPh>
    <phoneticPr fontId="3"/>
  </si>
  <si>
    <r>
      <t>右欄外「年齢区分表」を参考にして、該当項目を</t>
    </r>
    <r>
      <rPr>
        <b/>
        <sz val="11"/>
        <color rgb="FF0000FF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してください。</t>
    </r>
    <r>
      <rPr>
        <sz val="11"/>
        <color rgb="FFFF0000"/>
        <rFont val="游ゴシック"/>
        <family val="3"/>
        <charset val="128"/>
        <scheme val="minor"/>
      </rPr>
      <t>（身体障害者と知的障害者の区分が異なります。）</t>
    </r>
    <rPh sb="0" eb="3">
      <t>ミギランガイ</t>
    </rPh>
    <rPh sb="4" eb="6">
      <t>ネンレイ</t>
    </rPh>
    <rPh sb="6" eb="8">
      <t>クブン</t>
    </rPh>
    <rPh sb="8" eb="9">
      <t>ヒョウ</t>
    </rPh>
    <rPh sb="11" eb="13">
      <t>サンコウ</t>
    </rPh>
    <rPh sb="17" eb="19">
      <t>ガイトウ</t>
    </rPh>
    <rPh sb="19" eb="21">
      <t>コウモク</t>
    </rPh>
    <rPh sb="22" eb="24">
      <t>センタク</t>
    </rPh>
    <rPh sb="32" eb="34">
      <t>シンタイ</t>
    </rPh>
    <rPh sb="34" eb="37">
      <t>ショウガイシャ</t>
    </rPh>
    <rPh sb="38" eb="40">
      <t>チテキ</t>
    </rPh>
    <rPh sb="40" eb="43">
      <t>ショウガイシャ</t>
    </rPh>
    <rPh sb="44" eb="46">
      <t>クブン</t>
    </rPh>
    <rPh sb="47" eb="48">
      <t>コト</t>
    </rPh>
    <phoneticPr fontId="3"/>
  </si>
  <si>
    <t>会場の都合上、全員「水中スタート」となるため、選択不要。</t>
    <rPh sb="0" eb="2">
      <t>カイジョウ</t>
    </rPh>
    <rPh sb="3" eb="6">
      <t>ツゴウジョウ</t>
    </rPh>
    <rPh sb="7" eb="9">
      <t>ゼンイン</t>
    </rPh>
    <rPh sb="10" eb="12">
      <t>スイチュウ</t>
    </rPh>
    <rPh sb="23" eb="25">
      <t>センタク</t>
    </rPh>
    <rPh sb="25" eb="27">
      <t>フヨウ</t>
    </rPh>
    <phoneticPr fontId="3"/>
  </si>
  <si>
    <t>年齢区分表</t>
    <rPh sb="0" eb="4">
      <t>ネンレイクブン</t>
    </rPh>
    <rPh sb="4" eb="5">
      <t>ヒョウ</t>
    </rPh>
    <phoneticPr fontId="3"/>
  </si>
  <si>
    <t>障害区分表</t>
    <rPh sb="0" eb="4">
      <t>ショウガイクブン</t>
    </rPh>
    <rPh sb="4" eb="5">
      <t>ヒョウ</t>
    </rPh>
    <phoneticPr fontId="3"/>
  </si>
  <si>
    <t>※全種目、水中スタートとなります。</t>
    <rPh sb="1" eb="4">
      <t>ゼンシュモク</t>
    </rPh>
    <rPh sb="5" eb="7">
      <t>スイチュウ</t>
    </rPh>
    <phoneticPr fontId="3"/>
  </si>
  <si>
    <t>③フリガナ</t>
    <phoneticPr fontId="3"/>
  </si>
  <si>
    <r>
      <t>姓と名の間を全角１字分空けて</t>
    </r>
    <r>
      <rPr>
        <b/>
        <sz val="11"/>
        <color rgb="FF0000FF"/>
        <rFont val="游ゴシック"/>
        <family val="3"/>
        <charset val="128"/>
        <scheme val="minor"/>
      </rPr>
      <t>入力</t>
    </r>
    <r>
      <rPr>
        <sz val="11"/>
        <color theme="1"/>
        <rFont val="游ゴシック"/>
        <family val="2"/>
        <charset val="128"/>
        <scheme val="minor"/>
      </rPr>
      <t>してください。</t>
    </r>
    <rPh sb="0" eb="1">
      <t>セイ</t>
    </rPh>
    <rPh sb="2" eb="3">
      <t>ナ</t>
    </rPh>
    <rPh sb="4" eb="5">
      <t>アイダ</t>
    </rPh>
    <rPh sb="6" eb="8">
      <t>ゼンカク</t>
    </rPh>
    <rPh sb="9" eb="10">
      <t>ジ</t>
    </rPh>
    <rPh sb="10" eb="11">
      <t>ブン</t>
    </rPh>
    <rPh sb="11" eb="12">
      <t>ソラ</t>
    </rPh>
    <rPh sb="14" eb="16">
      <t>ニュウリョク</t>
    </rPh>
    <phoneticPr fontId="3"/>
  </si>
  <si>
    <t>②氏名</t>
    <rPh sb="1" eb="3">
      <t>シメイ</t>
    </rPh>
    <phoneticPr fontId="3"/>
  </si>
  <si>
    <r>
      <t>姓と名の間を半角１字分空けて</t>
    </r>
    <r>
      <rPr>
        <b/>
        <sz val="11"/>
        <color rgb="FF0000FF"/>
        <rFont val="游ゴシック"/>
        <family val="3"/>
        <charset val="128"/>
        <scheme val="minor"/>
      </rPr>
      <t>入力</t>
    </r>
    <r>
      <rPr>
        <sz val="11"/>
        <color theme="1"/>
        <rFont val="游ゴシック"/>
        <family val="2"/>
        <charset val="128"/>
        <scheme val="minor"/>
      </rPr>
      <t>してください。</t>
    </r>
    <rPh sb="0" eb="1">
      <t>セイ</t>
    </rPh>
    <rPh sb="2" eb="3">
      <t>ナ</t>
    </rPh>
    <rPh sb="4" eb="5">
      <t>アイダ</t>
    </rPh>
    <rPh sb="6" eb="8">
      <t>ハンカク</t>
    </rPh>
    <rPh sb="9" eb="10">
      <t>ジ</t>
    </rPh>
    <rPh sb="10" eb="11">
      <t>ブン</t>
    </rPh>
    <rPh sb="11" eb="12">
      <t>ソラ</t>
    </rPh>
    <rPh sb="14" eb="16">
      <t>ニュウリョク</t>
    </rPh>
    <phoneticPr fontId="3"/>
  </si>
  <si>
    <t>④性別</t>
    <rPh sb="1" eb="3">
      <t>セイベツ</t>
    </rPh>
    <phoneticPr fontId="3"/>
  </si>
  <si>
    <t>⑤年齢</t>
    <rPh sb="1" eb="3">
      <t>ネンレイ</t>
    </rPh>
    <phoneticPr fontId="3"/>
  </si>
  <si>
    <t>⑥障害区分</t>
    <rPh sb="1" eb="3">
      <t>ショウガイ</t>
    </rPh>
    <rPh sb="3" eb="5">
      <t>クブン</t>
    </rPh>
    <phoneticPr fontId="3"/>
  </si>
  <si>
    <t>⑦年齢区分</t>
    <rPh sb="1" eb="3">
      <t>ネンレイ</t>
    </rPh>
    <rPh sb="3" eb="5">
      <t>クブン</t>
    </rPh>
    <phoneticPr fontId="3"/>
  </si>
  <si>
    <t>⑧所属</t>
    <rPh sb="1" eb="3">
      <t>ショゾク</t>
    </rPh>
    <phoneticPr fontId="3"/>
  </si>
  <si>
    <t>⑨種目</t>
    <rPh sb="1" eb="3">
      <t>シュモク</t>
    </rPh>
    <phoneticPr fontId="3"/>
  </si>
  <si>
    <t>⑩特記事項</t>
    <rPh sb="1" eb="5">
      <t>トッキジコウ</t>
    </rPh>
    <phoneticPr fontId="3"/>
  </si>
  <si>
    <t>⑪手帳有無、障害の種別</t>
    <rPh sb="1" eb="3">
      <t>テチョウ</t>
    </rPh>
    <rPh sb="3" eb="5">
      <t>ウム</t>
    </rPh>
    <rPh sb="6" eb="8">
      <t>ショウガイ</t>
    </rPh>
    <rPh sb="9" eb="11">
      <t>シュベツ</t>
    </rPh>
    <phoneticPr fontId="3"/>
  </si>
  <si>
    <t>⑫障害名</t>
    <rPh sb="1" eb="3">
      <t>ショウガイ</t>
    </rPh>
    <rPh sb="3" eb="4">
      <t>メイ</t>
    </rPh>
    <phoneticPr fontId="3"/>
  </si>
  <si>
    <t>⑬全国大会出場希望</t>
    <rPh sb="1" eb="3">
      <t>ゼンコク</t>
    </rPh>
    <rPh sb="3" eb="5">
      <t>タイカイ</t>
    </rPh>
    <rPh sb="5" eb="7">
      <t>シュツジョウ</t>
    </rPh>
    <rPh sb="7" eb="9">
      <t>キボウ</t>
    </rPh>
    <phoneticPr fontId="3"/>
  </si>
  <si>
    <t>⑭備考</t>
    <rPh sb="1" eb="3">
      <t>ビコウ</t>
    </rPh>
    <phoneticPr fontId="3"/>
  </si>
  <si>
    <r>
      <rPr>
        <b/>
        <sz val="11"/>
        <color rgb="FFFF0000"/>
        <rFont val="游ゴシック"/>
        <family val="3"/>
        <charset val="128"/>
        <scheme val="minor"/>
      </rPr>
      <t>令和７年</t>
    </r>
    <r>
      <rPr>
        <sz val="11"/>
        <color theme="1"/>
        <rFont val="游ゴシック"/>
        <family val="2"/>
        <charset val="128"/>
        <scheme val="minor"/>
      </rPr>
      <t>４月１日現在の年齢を</t>
    </r>
    <r>
      <rPr>
        <b/>
        <sz val="11"/>
        <color rgb="FF0000FF"/>
        <rFont val="游ゴシック"/>
        <family val="3"/>
        <charset val="128"/>
        <scheme val="minor"/>
      </rPr>
      <t>入力</t>
    </r>
    <r>
      <rPr>
        <sz val="11"/>
        <color theme="1"/>
        <rFont val="游ゴシック"/>
        <family val="2"/>
        <charset val="128"/>
        <scheme val="minor"/>
      </rPr>
      <t>してください。</t>
    </r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rPh sb="11" eb="13">
      <t>ネンレイ</t>
    </rPh>
    <rPh sb="14" eb="16">
      <t>ニュウリョク</t>
    </rPh>
    <phoneticPr fontId="3"/>
  </si>
  <si>
    <t>第２５回富山県障害者スポーツ大会（水泳競技会）参加申込用紙</t>
    <phoneticPr fontId="3"/>
  </si>
  <si>
    <t>第２５回富山県障害者スポーツ大会（水泳競技会）参加申込総括表</t>
    <rPh sb="0" eb="1">
      <t>ダイ</t>
    </rPh>
    <rPh sb="3" eb="4">
      <t>カイ</t>
    </rPh>
    <rPh sb="4" eb="16">
      <t>ト</t>
    </rPh>
    <rPh sb="17" eb="19">
      <t>スイエイ</t>
    </rPh>
    <rPh sb="19" eb="22">
      <t>キョウギカイ</t>
    </rPh>
    <rPh sb="23" eb="25">
      <t>サンカ</t>
    </rPh>
    <rPh sb="25" eb="27">
      <t>モウシコ</t>
    </rPh>
    <rPh sb="27" eb="29">
      <t>ソウカツ</t>
    </rPh>
    <rPh sb="29" eb="30">
      <t>ヒョウ</t>
    </rPh>
    <phoneticPr fontId="11"/>
  </si>
  <si>
    <t>　　　　　　　　　　　　　　　　　　　　　　　　　※年齢は令和7年４月１日予定年齢</t>
    <rPh sb="26" eb="28">
      <t>ネンレイ</t>
    </rPh>
    <rPh sb="29" eb="31">
      <t>レイワ</t>
    </rPh>
    <rPh sb="32" eb="33">
      <t>ネン</t>
    </rPh>
    <rPh sb="34" eb="35">
      <t>ツキ</t>
    </rPh>
    <rPh sb="36" eb="37">
      <t>ニチ</t>
    </rPh>
    <rPh sb="37" eb="39">
      <t>ヨテイ</t>
    </rPh>
    <rPh sb="39" eb="41">
      <t>ネンレイ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</si>
</sst>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4"/>
      <color rgb="FF3333FF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rgb="FF3333FF"/>
      <name val="游ゴシック"/>
      <family val="3"/>
      <charset val="128"/>
      <scheme val="minor"/>
    </font>
    <font>
      <b/>
      <sz val="11"/>
      <color rgb="FF3333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FF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0000FF"/>
      <name val="ＭＳ 明朝"/>
      <family val="1"/>
      <charset val="128"/>
    </font>
    <font>
      <b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indexed="38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</cellStyleXfs>
  <cellXfs count="41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9" fillId="0" borderId="0" xfId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 shrinkToFit="1"/>
    </xf>
    <xf numFmtId="0" fontId="9" fillId="0" borderId="0" xfId="1">
      <alignment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shrinkToFit="1"/>
    </xf>
    <xf numFmtId="0" fontId="14" fillId="0" borderId="5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3" borderId="18" xfId="0" applyFont="1" applyFill="1" applyBorder="1" applyAlignment="1">
      <alignment horizontal="left" vertical="center" indent="3" shrinkToFit="1"/>
    </xf>
    <xf numFmtId="0" fontId="19" fillId="0" borderId="4" xfId="0" applyFont="1" applyBorder="1">
      <alignment vertical="center"/>
    </xf>
    <xf numFmtId="0" fontId="20" fillId="0" borderId="0" xfId="0" applyFont="1" applyAlignment="1">
      <alignment horizontal="center" vertical="center" shrinkToFit="1"/>
    </xf>
    <xf numFmtId="0" fontId="17" fillId="2" borderId="25" xfId="0" applyFont="1" applyFill="1" applyBorder="1" applyAlignment="1">
      <alignment horizontal="left" vertical="center" indent="3" shrinkToFit="1"/>
    </xf>
    <xf numFmtId="0" fontId="19" fillId="0" borderId="1" xfId="0" applyFont="1" applyBorder="1">
      <alignment vertical="center"/>
    </xf>
    <xf numFmtId="0" fontId="17" fillId="2" borderId="34" xfId="0" applyFont="1" applyFill="1" applyBorder="1" applyAlignment="1">
      <alignment horizontal="left" vertical="center" indent="3" shrinkToFit="1"/>
    </xf>
    <xf numFmtId="0" fontId="21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 shrinkToFit="1"/>
    </xf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0" fontId="20" fillId="2" borderId="1" xfId="0" applyFont="1" applyFill="1" applyBorder="1" applyAlignment="1" applyProtection="1">
      <alignment horizontal="left" vertical="center" shrinkToFit="1"/>
      <protection locked="0"/>
    </xf>
    <xf numFmtId="0" fontId="20" fillId="3" borderId="1" xfId="0" applyFont="1" applyFill="1" applyBorder="1" applyAlignment="1" applyProtection="1">
      <alignment horizontal="center" vertical="center" shrinkToFit="1"/>
      <protection locked="0"/>
    </xf>
    <xf numFmtId="0" fontId="20" fillId="2" borderId="1" xfId="0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17" fillId="3" borderId="1" xfId="0" applyFont="1" applyFill="1" applyBorder="1" applyAlignment="1" applyProtection="1">
      <alignment horizontal="center" vertical="center" shrinkToFit="1"/>
      <protection locked="0"/>
    </xf>
    <xf numFmtId="0" fontId="17" fillId="3" borderId="4" xfId="0" applyFont="1" applyFill="1" applyBorder="1" applyAlignment="1" applyProtection="1">
      <alignment horizontal="center" vertical="center" shrinkToFit="1"/>
      <protection locked="0"/>
    </xf>
    <xf numFmtId="0" fontId="20" fillId="0" borderId="21" xfId="0" applyFont="1" applyBorder="1" applyAlignment="1" applyProtection="1">
      <alignment horizontal="center" vertical="center" shrinkToFit="1"/>
      <protection locked="0"/>
    </xf>
    <xf numFmtId="0" fontId="20" fillId="3" borderId="22" xfId="0" applyFont="1" applyFill="1" applyBorder="1" applyAlignment="1" applyProtection="1">
      <alignment horizontal="center" vertical="center" shrinkToFit="1"/>
      <protection locked="0"/>
    </xf>
    <xf numFmtId="0" fontId="20" fillId="3" borderId="4" xfId="0" applyFont="1" applyFill="1" applyBorder="1" applyAlignment="1" applyProtection="1">
      <alignment horizontal="center" vertical="center" shrinkToFit="1"/>
      <protection locked="0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20" fillId="3" borderId="2" xfId="0" applyFont="1" applyFill="1" applyBorder="1" applyAlignment="1" applyProtection="1">
      <alignment horizontal="center" vertical="center" shrinkToFit="1"/>
      <protection locked="0"/>
    </xf>
    <xf numFmtId="0" fontId="20" fillId="2" borderId="20" xfId="0" applyFont="1" applyFill="1" applyBorder="1" applyAlignment="1" applyProtection="1">
      <alignment horizontal="left" vertical="center" shrinkToFit="1"/>
      <protection locked="0"/>
    </xf>
    <xf numFmtId="0" fontId="20" fillId="3" borderId="20" xfId="0" applyFont="1" applyFill="1" applyBorder="1" applyAlignment="1" applyProtection="1">
      <alignment horizontal="center" vertical="center" shrinkToFit="1"/>
      <protection locked="0"/>
    </xf>
    <xf numFmtId="0" fontId="18" fillId="0" borderId="44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 shrinkToFit="1"/>
    </xf>
    <xf numFmtId="0" fontId="13" fillId="0" borderId="1" xfId="2" applyFont="1" applyBorder="1" applyAlignment="1">
      <alignment horizontal="center" vertical="center" textRotation="255" wrapText="1"/>
    </xf>
    <xf numFmtId="0" fontId="17" fillId="0" borderId="49" xfId="0" applyFont="1" applyBorder="1" applyAlignment="1">
      <alignment horizontal="center" vertical="center" shrinkToFit="1"/>
    </xf>
    <xf numFmtId="0" fontId="20" fillId="2" borderId="50" xfId="0" applyFont="1" applyFill="1" applyBorder="1" applyAlignment="1">
      <alignment horizontal="left" vertical="center" shrinkToFit="1"/>
    </xf>
    <xf numFmtId="0" fontId="20" fillId="0" borderId="50" xfId="0" applyFont="1" applyBorder="1" applyAlignment="1">
      <alignment horizontal="left" vertical="center" shrinkToFit="1"/>
    </xf>
    <xf numFmtId="0" fontId="20" fillId="2" borderId="50" xfId="0" applyFont="1" applyFill="1" applyBorder="1" applyAlignment="1" applyProtection="1">
      <alignment horizontal="left" vertical="center" shrinkToFit="1"/>
      <protection locked="0"/>
    </xf>
    <xf numFmtId="0" fontId="20" fillId="3" borderId="50" xfId="0" applyFont="1" applyFill="1" applyBorder="1" applyAlignment="1" applyProtection="1">
      <alignment horizontal="center" vertical="center" shrinkToFit="1"/>
      <protection locked="0"/>
    </xf>
    <xf numFmtId="0" fontId="20" fillId="2" borderId="50" xfId="0" applyFont="1" applyFill="1" applyBorder="1" applyAlignment="1" applyProtection="1">
      <alignment horizontal="center" vertical="center" shrinkToFit="1"/>
      <protection locked="0"/>
    </xf>
    <xf numFmtId="0" fontId="20" fillId="0" borderId="50" xfId="0" applyFont="1" applyBorder="1" applyAlignment="1" applyProtection="1">
      <alignment horizontal="center" vertical="center" shrinkToFit="1"/>
      <protection locked="0"/>
    </xf>
    <xf numFmtId="0" fontId="17" fillId="3" borderId="50" xfId="0" applyFont="1" applyFill="1" applyBorder="1" applyAlignment="1" applyProtection="1">
      <alignment horizontal="center" vertical="center" shrinkToFit="1"/>
      <protection locked="0"/>
    </xf>
    <xf numFmtId="0" fontId="17" fillId="3" borderId="31" xfId="0" applyFont="1" applyFill="1" applyBorder="1" applyAlignment="1" applyProtection="1">
      <alignment horizontal="center" vertical="center" shrinkToFit="1"/>
      <protection locked="0"/>
    </xf>
    <xf numFmtId="0" fontId="20" fillId="0" borderId="51" xfId="0" applyFont="1" applyBorder="1" applyAlignment="1" applyProtection="1">
      <alignment horizontal="center" vertical="center" shrinkToFit="1"/>
      <protection locked="0"/>
    </xf>
    <xf numFmtId="0" fontId="20" fillId="3" borderId="49" xfId="0" applyFont="1" applyFill="1" applyBorder="1" applyAlignment="1" applyProtection="1">
      <alignment horizontal="center" vertical="center" shrinkToFit="1"/>
      <protection locked="0"/>
    </xf>
    <xf numFmtId="0" fontId="20" fillId="3" borderId="31" xfId="0" applyFont="1" applyFill="1" applyBorder="1" applyAlignment="1" applyProtection="1">
      <alignment horizontal="center" vertical="center" shrinkToFit="1"/>
      <protection locked="0"/>
    </xf>
    <xf numFmtId="0" fontId="20" fillId="2" borderId="31" xfId="0" applyFont="1" applyFill="1" applyBorder="1" applyAlignment="1" applyProtection="1">
      <alignment horizontal="center" vertical="center" shrinkToFit="1"/>
      <protection locked="0"/>
    </xf>
    <xf numFmtId="0" fontId="20" fillId="3" borderId="32" xfId="0" applyFont="1" applyFill="1" applyBorder="1" applyAlignment="1" applyProtection="1">
      <alignment horizontal="center" vertical="center" shrinkToFit="1"/>
      <protection locked="0"/>
    </xf>
    <xf numFmtId="0" fontId="20" fillId="2" borderId="52" xfId="0" applyFont="1" applyFill="1" applyBorder="1" applyAlignment="1" applyProtection="1">
      <alignment horizontal="left" vertical="center" shrinkToFit="1"/>
      <protection locked="0"/>
    </xf>
    <xf numFmtId="0" fontId="20" fillId="3" borderId="52" xfId="0" applyFont="1" applyFill="1" applyBorder="1" applyAlignment="1" applyProtection="1">
      <alignment horizontal="center" vertical="center" shrinkToFit="1"/>
      <protection locked="0"/>
    </xf>
    <xf numFmtId="0" fontId="13" fillId="0" borderId="1" xfId="2" applyFont="1" applyBorder="1" applyAlignment="1">
      <alignment horizontal="left" vertical="center" wrapText="1"/>
    </xf>
    <xf numFmtId="0" fontId="25" fillId="0" borderId="46" xfId="3" applyFont="1" applyBorder="1" applyAlignment="1">
      <alignment horizontal="left" vertical="center" shrinkToFit="1"/>
    </xf>
    <xf numFmtId="0" fontId="17" fillId="0" borderId="47" xfId="0" applyFont="1" applyBorder="1" applyAlignment="1">
      <alignment horizontal="center" vertical="center" shrinkToFit="1"/>
    </xf>
    <xf numFmtId="0" fontId="13" fillId="0" borderId="46" xfId="3" applyFont="1" applyBorder="1" applyAlignment="1">
      <alignment horizontal="left" vertical="center" shrinkToFit="1"/>
    </xf>
    <xf numFmtId="0" fontId="25" fillId="0" borderId="46" xfId="3" applyFont="1" applyBorder="1" applyAlignment="1">
      <alignment vertical="center" shrinkToFit="1"/>
    </xf>
    <xf numFmtId="0" fontId="15" fillId="0" borderId="46" xfId="0" applyFont="1" applyBorder="1" applyAlignment="1">
      <alignment horizontal="left" vertical="center" shrinkToFit="1"/>
    </xf>
    <xf numFmtId="0" fontId="25" fillId="0" borderId="46" xfId="4" applyFont="1" applyBorder="1" applyAlignment="1">
      <alignment vertical="center" shrinkToFit="1"/>
    </xf>
    <xf numFmtId="0" fontId="25" fillId="0" borderId="46" xfId="4" applyFont="1" applyBorder="1" applyAlignment="1">
      <alignment horizontal="left" vertical="center" shrinkToFit="1"/>
    </xf>
    <xf numFmtId="0" fontId="17" fillId="0" borderId="46" xfId="0" applyFont="1" applyBorder="1" applyAlignment="1">
      <alignment horizontal="center" vertical="center" shrinkToFit="1"/>
    </xf>
    <xf numFmtId="0" fontId="13" fillId="0" borderId="46" xfId="2" applyFont="1" applyBorder="1" applyAlignment="1">
      <alignment vertical="center" shrinkToFit="1"/>
    </xf>
    <xf numFmtId="0" fontId="25" fillId="0" borderId="46" xfId="2" applyFont="1" applyBorder="1" applyAlignment="1">
      <alignment vertical="center" shrinkToFit="1"/>
    </xf>
    <xf numFmtId="0" fontId="25" fillId="0" borderId="46" xfId="3" applyFont="1" applyBorder="1" applyAlignment="1">
      <alignment horizontal="justify" vertical="center" shrinkToFit="1"/>
    </xf>
    <xf numFmtId="0" fontId="18" fillId="0" borderId="46" xfId="0" applyFont="1" applyBorder="1" applyAlignment="1">
      <alignment vertical="center" shrinkToFit="1"/>
    </xf>
    <xf numFmtId="0" fontId="18" fillId="0" borderId="47" xfId="0" applyFont="1" applyBorder="1">
      <alignment vertical="center"/>
    </xf>
    <xf numFmtId="0" fontId="18" fillId="0" borderId="53" xfId="0" applyFont="1" applyBorder="1" applyAlignment="1">
      <alignment vertical="center" shrinkToFit="1"/>
    </xf>
    <xf numFmtId="0" fontId="18" fillId="0" borderId="54" xfId="0" applyFont="1" applyBorder="1">
      <alignment vertical="center"/>
    </xf>
    <xf numFmtId="0" fontId="15" fillId="0" borderId="0" xfId="1" applyFont="1">
      <alignment vertical="center"/>
    </xf>
    <xf numFmtId="0" fontId="9" fillId="0" borderId="0" xfId="1" applyAlignment="1">
      <alignment horizontal="center" vertical="center"/>
    </xf>
    <xf numFmtId="0" fontId="26" fillId="0" borderId="0" xfId="1" applyFont="1" applyAlignment="1" applyProtection="1">
      <alignment horizontal="center" vertical="center"/>
      <protection locked="0"/>
    </xf>
    <xf numFmtId="0" fontId="26" fillId="0" borderId="0" xfId="1" applyFont="1" applyAlignment="1">
      <alignment horizontal="center" vertical="center"/>
    </xf>
    <xf numFmtId="0" fontId="15" fillId="0" borderId="55" xfId="1" applyFont="1" applyBorder="1" applyAlignment="1" applyProtection="1">
      <alignment horizontal="center" vertical="center" shrinkToFit="1"/>
      <protection hidden="1"/>
    </xf>
    <xf numFmtId="0" fontId="9" fillId="0" borderId="23" xfId="1" applyBorder="1">
      <alignment vertical="center"/>
    </xf>
    <xf numFmtId="0" fontId="15" fillId="0" borderId="0" xfId="1" applyFont="1" applyProtection="1">
      <alignment vertical="center"/>
      <protection hidden="1"/>
    </xf>
    <xf numFmtId="0" fontId="15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>
      <alignment horizontal="center" vertical="center"/>
    </xf>
    <xf numFmtId="0" fontId="13" fillId="0" borderId="13" xfId="1" applyFont="1" applyBorder="1" applyAlignment="1" applyProtection="1">
      <alignment horizontal="center" vertical="center" wrapText="1" shrinkToFit="1"/>
      <protection hidden="1"/>
    </xf>
    <xf numFmtId="0" fontId="13" fillId="0" borderId="23" xfId="1" applyFont="1" applyBorder="1" applyAlignment="1">
      <alignment horizontal="center" vertical="center" shrinkToFit="1"/>
    </xf>
    <xf numFmtId="0" fontId="13" fillId="0" borderId="0" xfId="1" applyFont="1" applyAlignment="1" applyProtection="1">
      <alignment horizontal="center" vertical="center" wrapText="1" shrinkToFit="1"/>
      <protection hidden="1"/>
    </xf>
    <xf numFmtId="0" fontId="15" fillId="0" borderId="5" xfId="1" applyFont="1" applyBorder="1" applyAlignment="1" applyProtection="1">
      <alignment horizontal="center" vertical="center"/>
      <protection hidden="1"/>
    </xf>
    <xf numFmtId="0" fontId="15" fillId="0" borderId="70" xfId="1" applyFont="1" applyBorder="1" applyAlignment="1" applyProtection="1">
      <alignment horizontal="center" vertical="center"/>
      <protection hidden="1"/>
    </xf>
    <xf numFmtId="0" fontId="15" fillId="0" borderId="40" xfId="1" applyFont="1" applyBorder="1" applyAlignment="1" applyProtection="1">
      <alignment horizontal="center" vertical="center"/>
      <protection hidden="1"/>
    </xf>
    <xf numFmtId="0" fontId="15" fillId="0" borderId="28" xfId="1" applyFont="1" applyBorder="1" applyAlignment="1" applyProtection="1">
      <alignment horizontal="center" vertical="center"/>
      <protection hidden="1"/>
    </xf>
    <xf numFmtId="0" fontId="15" fillId="0" borderId="48" xfId="1" applyFont="1" applyBorder="1" applyAlignment="1" applyProtection="1">
      <alignment horizontal="center" vertical="center"/>
      <protection hidden="1"/>
    </xf>
    <xf numFmtId="0" fontId="15" fillId="0" borderId="23" xfId="1" applyFont="1" applyBorder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/>
      <protection hidden="1"/>
    </xf>
    <xf numFmtId="0" fontId="13" fillId="0" borderId="72" xfId="1" applyFont="1" applyBorder="1" applyAlignment="1" applyProtection="1">
      <alignment horizontal="center" vertical="center"/>
      <protection hidden="1"/>
    </xf>
    <xf numFmtId="0" fontId="13" fillId="0" borderId="20" xfId="1" applyFont="1" applyBorder="1" applyAlignment="1" applyProtection="1">
      <alignment horizontal="center" vertical="center"/>
      <protection hidden="1"/>
    </xf>
    <xf numFmtId="0" fontId="13" fillId="0" borderId="28" xfId="1" applyFont="1" applyBorder="1" applyAlignment="1" applyProtection="1">
      <alignment horizontal="center" vertical="center"/>
      <protection hidden="1"/>
    </xf>
    <xf numFmtId="0" fontId="13" fillId="0" borderId="2" xfId="1" applyFont="1" applyBorder="1" applyAlignment="1" applyProtection="1">
      <alignment horizontal="center" vertical="center"/>
      <protection hidden="1"/>
    </xf>
    <xf numFmtId="0" fontId="13" fillId="0" borderId="23" xfId="1" applyFont="1" applyBorder="1" applyAlignment="1">
      <alignment horizontal="center" vertical="center"/>
    </xf>
    <xf numFmtId="0" fontId="13" fillId="0" borderId="4" xfId="1" applyFont="1" applyBorder="1" applyAlignment="1" applyProtection="1">
      <alignment horizontal="center" vertical="center" wrapText="1" shrinkToFit="1"/>
      <protection hidden="1"/>
    </xf>
    <xf numFmtId="0" fontId="13" fillId="0" borderId="22" xfId="1" applyFont="1" applyBorder="1" applyAlignment="1" applyProtection="1">
      <alignment horizontal="center" vertical="center" shrinkToFit="1"/>
      <protection hidden="1"/>
    </xf>
    <xf numFmtId="0" fontId="13" fillId="0" borderId="10" xfId="1" applyFont="1" applyBorder="1" applyAlignment="1" applyProtection="1">
      <alignment horizontal="center" vertical="center" shrinkToFit="1"/>
      <protection hidden="1"/>
    </xf>
    <xf numFmtId="0" fontId="13" fillId="0" borderId="28" xfId="1" applyFont="1" applyBorder="1" applyAlignment="1" applyProtection="1">
      <alignment horizontal="center" vertical="center" shrinkToFit="1"/>
      <protection hidden="1"/>
    </xf>
    <xf numFmtId="0" fontId="15" fillId="0" borderId="75" xfId="1" applyFont="1" applyBorder="1" applyAlignment="1" applyProtection="1">
      <alignment horizontal="center" vertical="center"/>
      <protection hidden="1"/>
    </xf>
    <xf numFmtId="0" fontId="15" fillId="0" borderId="4" xfId="1" applyFont="1" applyBorder="1" applyAlignment="1" applyProtection="1">
      <alignment horizontal="center" vertical="center"/>
      <protection hidden="1"/>
    </xf>
    <xf numFmtId="0" fontId="15" fillId="0" borderId="20" xfId="1" applyFont="1" applyBorder="1" applyAlignment="1" applyProtection="1">
      <alignment horizontal="center" vertical="center"/>
      <protection hidden="1"/>
    </xf>
    <xf numFmtId="0" fontId="13" fillId="0" borderId="41" xfId="1" applyFont="1" applyBorder="1" applyAlignment="1" applyProtection="1">
      <alignment horizontal="center" vertical="center"/>
      <protection hidden="1"/>
    </xf>
    <xf numFmtId="0" fontId="13" fillId="0" borderId="77" xfId="1" applyFont="1" applyBorder="1" applyAlignment="1" applyProtection="1">
      <alignment horizontal="center" vertical="center"/>
      <protection hidden="1"/>
    </xf>
    <xf numFmtId="0" fontId="13" fillId="0" borderId="4" xfId="1" applyFont="1" applyBorder="1" applyAlignment="1" applyProtection="1">
      <alignment horizontal="center" vertical="center"/>
      <protection hidden="1"/>
    </xf>
    <xf numFmtId="0" fontId="13" fillId="0" borderId="78" xfId="1" applyFont="1" applyBorder="1" applyAlignment="1" applyProtection="1">
      <alignment horizontal="center" vertical="center"/>
      <protection hidden="1"/>
    </xf>
    <xf numFmtId="0" fontId="13" fillId="0" borderId="83" xfId="1" applyFont="1" applyBorder="1" applyAlignment="1" applyProtection="1">
      <alignment horizontal="center" vertical="center"/>
      <protection hidden="1"/>
    </xf>
    <xf numFmtId="0" fontId="15" fillId="0" borderId="84" xfId="1" applyFont="1" applyBorder="1" applyAlignment="1" applyProtection="1">
      <alignment horizontal="center" vertical="center" shrinkToFit="1"/>
      <protection hidden="1"/>
    </xf>
    <xf numFmtId="0" fontId="16" fillId="0" borderId="0" xfId="1" applyFont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vertical="center" wrapText="1"/>
    </xf>
    <xf numFmtId="0" fontId="15" fillId="0" borderId="0" xfId="2" applyFont="1" applyAlignment="1">
      <alignment horizontal="left" vertical="center"/>
    </xf>
    <xf numFmtId="0" fontId="29" fillId="0" borderId="1" xfId="2" applyFont="1" applyBorder="1" applyAlignment="1">
      <alignment horizontal="center" vertical="center" wrapText="1"/>
    </xf>
    <xf numFmtId="0" fontId="29" fillId="0" borderId="20" xfId="2" applyFont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29" fillId="2" borderId="20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3" fillId="4" borderId="31" xfId="2" applyFont="1" applyFill="1" applyBorder="1" applyAlignment="1">
      <alignment horizontal="center" vertical="center" wrapText="1"/>
    </xf>
    <xf numFmtId="0" fontId="29" fillId="2" borderId="50" xfId="2" applyFont="1" applyFill="1" applyBorder="1" applyAlignment="1">
      <alignment horizontal="center" vertical="center" wrapText="1"/>
    </xf>
    <xf numFmtId="0" fontId="29" fillId="2" borderId="52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13" fillId="2" borderId="13" xfId="2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2" applyFont="1" applyAlignment="1">
      <alignment horizontal="center" vertical="center" wrapText="1"/>
    </xf>
    <xf numFmtId="0" fontId="31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textRotation="255" wrapText="1"/>
    </xf>
    <xf numFmtId="0" fontId="13" fillId="0" borderId="0" xfId="2" applyFont="1" applyAlignment="1">
      <alignment vertical="center" wrapText="1"/>
    </xf>
    <xf numFmtId="0" fontId="34" fillId="0" borderId="0" xfId="2" applyFont="1" applyAlignment="1">
      <alignment horizontal="center" vertical="center" wrapText="1"/>
    </xf>
    <xf numFmtId="0" fontId="17" fillId="0" borderId="39" xfId="0" applyFont="1" applyBorder="1" applyAlignment="1">
      <alignment horizontal="center" vertical="center" shrinkToFit="1"/>
    </xf>
    <xf numFmtId="0" fontId="20" fillId="2" borderId="5" xfId="0" applyFont="1" applyFill="1" applyBorder="1" applyAlignment="1">
      <alignment horizontal="left" vertical="center" shrinkToFit="1"/>
    </xf>
    <xf numFmtId="0" fontId="20" fillId="0" borderId="5" xfId="0" applyFont="1" applyBorder="1" applyAlignment="1">
      <alignment horizontal="left" vertical="center" shrinkToFit="1"/>
    </xf>
    <xf numFmtId="0" fontId="20" fillId="2" borderId="5" xfId="0" applyFont="1" applyFill="1" applyBorder="1" applyAlignment="1" applyProtection="1">
      <alignment horizontal="left" vertical="center" shrinkToFit="1"/>
      <protection locked="0"/>
    </xf>
    <xf numFmtId="0" fontId="20" fillId="2" borderId="40" xfId="0" applyFont="1" applyFill="1" applyBorder="1" applyAlignment="1" applyProtection="1">
      <alignment horizontal="left" vertical="center" shrinkToFit="1"/>
      <protection locked="0"/>
    </xf>
    <xf numFmtId="0" fontId="20" fillId="3" borderId="10" xfId="0" applyFont="1" applyFill="1" applyBorder="1" applyAlignment="1" applyProtection="1">
      <alignment horizontal="center" vertical="center" shrinkToFit="1"/>
      <protection locked="0"/>
    </xf>
    <xf numFmtId="0" fontId="20" fillId="2" borderId="5" xfId="0" applyFont="1" applyFill="1" applyBorder="1" applyAlignment="1" applyProtection="1">
      <alignment horizontal="center" vertical="center" shrinkToFit="1"/>
      <protection locked="0"/>
    </xf>
    <xf numFmtId="0" fontId="20" fillId="3" borderId="5" xfId="0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17" fillId="3" borderId="5" xfId="0" applyFont="1" applyFill="1" applyBorder="1" applyAlignment="1" applyProtection="1">
      <alignment horizontal="center" vertical="center" shrinkToFit="1"/>
      <protection locked="0"/>
    </xf>
    <xf numFmtId="0" fontId="17" fillId="3" borderId="10" xfId="0" applyFont="1" applyFill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 applyProtection="1">
      <alignment horizontal="center" vertical="center" shrinkToFit="1"/>
      <protection locked="0"/>
    </xf>
    <xf numFmtId="0" fontId="20" fillId="3" borderId="39" xfId="0" applyFont="1" applyFill="1" applyBorder="1" applyAlignment="1" applyProtection="1">
      <alignment horizontal="center" vertical="center" shrinkToFit="1"/>
      <protection locked="0"/>
    </xf>
    <xf numFmtId="0" fontId="20" fillId="2" borderId="10" xfId="0" applyFont="1" applyFill="1" applyBorder="1" applyAlignment="1" applyProtection="1">
      <alignment horizontal="center" vertical="center" shrinkToFit="1"/>
      <protection locked="0"/>
    </xf>
    <xf numFmtId="0" fontId="20" fillId="3" borderId="48" xfId="0" applyFont="1" applyFill="1" applyBorder="1" applyAlignment="1" applyProtection="1">
      <alignment horizontal="center" vertical="center" shrinkToFit="1"/>
      <protection locked="0"/>
    </xf>
    <xf numFmtId="0" fontId="20" fillId="3" borderId="40" xfId="0" applyFont="1" applyFill="1" applyBorder="1" applyAlignment="1" applyProtection="1">
      <alignment horizontal="center" vertical="center" shrinkToFit="1"/>
      <protection locked="0"/>
    </xf>
    <xf numFmtId="0" fontId="20" fillId="0" borderId="91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wrapText="1" shrinkToFit="1"/>
    </xf>
    <xf numFmtId="0" fontId="24" fillId="0" borderId="5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wrapText="1"/>
    </xf>
    <xf numFmtId="0" fontId="16" fillId="0" borderId="50" xfId="2" applyFont="1" applyBorder="1" applyAlignment="1">
      <alignment horizontal="center" vertical="center" wrapText="1" shrinkToFit="1"/>
    </xf>
    <xf numFmtId="0" fontId="20" fillId="0" borderId="52" xfId="0" applyFont="1" applyBorder="1" applyAlignment="1">
      <alignment horizontal="center" vertical="center" shrinkToFit="1"/>
    </xf>
    <xf numFmtId="0" fontId="23" fillId="0" borderId="94" xfId="0" applyFont="1" applyBorder="1" applyAlignment="1">
      <alignment horizontal="center" vertical="center" wrapText="1" shrinkToFit="1"/>
    </xf>
    <xf numFmtId="0" fontId="23" fillId="0" borderId="50" xfId="0" applyFont="1" applyBorder="1" applyAlignment="1">
      <alignment horizontal="center" vertical="center" wrapText="1" shrinkToFit="1"/>
    </xf>
    <xf numFmtId="0" fontId="23" fillId="0" borderId="11" xfId="0" applyFont="1" applyBorder="1" applyAlignment="1">
      <alignment horizontal="center" vertical="center" wrapText="1" shrinkToFit="1"/>
    </xf>
    <xf numFmtId="0" fontId="23" fillId="0" borderId="52" xfId="0" applyFont="1" applyBorder="1" applyAlignment="1">
      <alignment horizontal="center" vertical="center" wrapText="1" shrinkToFit="1"/>
    </xf>
    <xf numFmtId="0" fontId="18" fillId="0" borderId="88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41" xfId="0" applyFill="1" applyBorder="1">
      <alignment vertical="center"/>
    </xf>
    <xf numFmtId="0" fontId="0" fillId="3" borderId="5" xfId="0" applyFill="1" applyBorder="1" applyAlignment="1">
      <alignment vertical="center" wrapText="1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vertical="center" wrapText="1"/>
    </xf>
    <xf numFmtId="0" fontId="0" fillId="3" borderId="43" xfId="0" applyFill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4" fillId="0" borderId="7" xfId="1" applyFont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43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20" fillId="0" borderId="5" xfId="0" applyNumberFormat="1" applyFont="1" applyBorder="1" applyAlignment="1" applyProtection="1">
      <alignment horizontal="center" vertical="center" shrinkToFit="1"/>
      <protection locked="0" hidden="1"/>
    </xf>
    <xf numFmtId="176" fontId="20" fillId="0" borderId="1" xfId="0" applyNumberFormat="1" applyFont="1" applyBorder="1" applyAlignment="1" applyProtection="1">
      <alignment horizontal="center" vertical="center" shrinkToFit="1"/>
      <protection locked="0" hidden="1"/>
    </xf>
    <xf numFmtId="176" fontId="20" fillId="0" borderId="50" xfId="0" applyNumberFormat="1" applyFont="1" applyBorder="1" applyAlignment="1" applyProtection="1">
      <alignment horizontal="center" vertical="center" shrinkToFit="1"/>
      <protection locked="0" hidden="1"/>
    </xf>
    <xf numFmtId="0" fontId="37" fillId="0" borderId="0" xfId="0" applyFont="1">
      <alignment vertical="center"/>
    </xf>
    <xf numFmtId="0" fontId="38" fillId="0" borderId="0" xfId="0" applyFont="1" applyAlignment="1">
      <alignment horizontal="right"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3" borderId="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58" fontId="6" fillId="2" borderId="2" xfId="0" applyNumberFormat="1" applyFont="1" applyFill="1" applyBorder="1">
      <alignment vertical="center"/>
    </xf>
    <xf numFmtId="58" fontId="0" fillId="2" borderId="3" xfId="0" applyNumberFormat="1" applyFill="1" applyBorder="1">
      <alignment vertical="center"/>
    </xf>
    <xf numFmtId="58" fontId="0" fillId="2" borderId="4" xfId="0" applyNumberFormat="1" applyFill="1" applyBorder="1">
      <alignment vertical="center"/>
    </xf>
    <xf numFmtId="0" fontId="15" fillId="0" borderId="2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35" fillId="3" borderId="48" xfId="0" applyFont="1" applyFill="1" applyBorder="1" applyAlignment="1">
      <alignment vertical="top"/>
    </xf>
    <xf numFmtId="0" fontId="36" fillId="3" borderId="9" xfId="0" applyFont="1" applyFill="1" applyBorder="1" applyAlignment="1">
      <alignment vertical="top"/>
    </xf>
    <xf numFmtId="0" fontId="36" fillId="3" borderId="10" xfId="0" applyFont="1" applyFill="1" applyBorder="1" applyAlignment="1">
      <alignment vertical="top"/>
    </xf>
    <xf numFmtId="0" fontId="8" fillId="3" borderId="48" xfId="0" applyFont="1" applyFill="1" applyBorder="1" applyAlignment="1">
      <alignment vertical="top"/>
    </xf>
    <xf numFmtId="0" fontId="6" fillId="3" borderId="9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0" fillId="2" borderId="1" xfId="0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6" xfId="0" applyFont="1" applyFill="1" applyBorder="1" applyAlignment="1"/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5" fillId="3" borderId="2" xfId="1" applyFont="1" applyFill="1" applyBorder="1" applyAlignment="1">
      <alignment horizontal="left" vertical="center"/>
    </xf>
    <xf numFmtId="0" fontId="15" fillId="3" borderId="3" xfId="1" applyFont="1" applyFill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15" fillId="3" borderId="1" xfId="1" applyFont="1" applyFill="1" applyBorder="1" applyAlignment="1">
      <alignment horizontal="left" vertical="center"/>
    </xf>
    <xf numFmtId="0" fontId="15" fillId="3" borderId="41" xfId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left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7" fillId="3" borderId="17" xfId="0" applyFont="1" applyFill="1" applyBorder="1" applyAlignment="1" applyProtection="1">
      <alignment horizontal="left" vertical="center" indent="3" shrinkToFit="1"/>
      <protection locked="0"/>
    </xf>
    <xf numFmtId="0" fontId="18" fillId="0" borderId="19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2" borderId="16" xfId="0" applyFont="1" applyFill="1" applyBorder="1" applyAlignment="1" applyProtection="1">
      <alignment horizontal="left" vertical="center" indent="3" shrinkToFit="1"/>
      <protection locked="0"/>
    </xf>
    <xf numFmtId="0" fontId="18" fillId="2" borderId="17" xfId="0" applyFont="1" applyFill="1" applyBorder="1" applyAlignment="1" applyProtection="1">
      <alignment horizontal="left" vertical="center" indent="3" shrinkToFit="1"/>
      <protection locked="0"/>
    </xf>
    <xf numFmtId="0" fontId="18" fillId="2" borderId="18" xfId="0" applyFont="1" applyFill="1" applyBorder="1" applyAlignment="1" applyProtection="1">
      <alignment horizontal="left" vertical="center" indent="3" shrinkToFi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left" vertical="center" indent="3" shrinkToFit="1"/>
      <protection locked="0"/>
    </xf>
    <xf numFmtId="0" fontId="17" fillId="0" borderId="26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2" borderId="6" xfId="0" applyFont="1" applyFill="1" applyBorder="1" applyAlignment="1" applyProtection="1">
      <alignment horizontal="left" vertical="center" indent="3" shrinkToFit="1"/>
      <protection locked="0"/>
    </xf>
    <xf numFmtId="0" fontId="17" fillId="2" borderId="7" xfId="0" applyFont="1" applyFill="1" applyBorder="1" applyAlignment="1" applyProtection="1">
      <alignment horizontal="left" vertical="center" indent="3" shrinkToFit="1"/>
      <protection locked="0"/>
    </xf>
    <xf numFmtId="0" fontId="17" fillId="2" borderId="25" xfId="0" applyFont="1" applyFill="1" applyBorder="1" applyAlignment="1" applyProtection="1">
      <alignment horizontal="left" vertical="center" indent="3" shrinkToFit="1"/>
      <protection locked="0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7" fillId="2" borderId="33" xfId="0" applyFont="1" applyFill="1" applyBorder="1" applyAlignment="1" applyProtection="1">
      <alignment horizontal="left" vertical="center" indent="3" shrinkToFit="1"/>
      <protection locked="0"/>
    </xf>
    <xf numFmtId="0" fontId="17" fillId="0" borderId="29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33" xfId="0" applyFont="1" applyBorder="1" applyAlignment="1" applyProtection="1">
      <alignment horizontal="left" vertical="center" shrinkToFit="1"/>
      <protection locked="0"/>
    </xf>
    <xf numFmtId="0" fontId="17" fillId="0" borderId="35" xfId="0" applyFont="1" applyBorder="1" applyAlignment="1" applyProtection="1">
      <alignment horizontal="left" vertical="center" shrinkToFit="1"/>
      <protection locked="0"/>
    </xf>
    <xf numFmtId="0" fontId="22" fillId="0" borderId="7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0" fillId="0" borderId="19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wrapText="1" shrinkToFit="1"/>
    </xf>
    <xf numFmtId="0" fontId="20" fillId="0" borderId="90" xfId="0" applyFont="1" applyBorder="1" applyAlignment="1">
      <alignment horizontal="center" vertical="center" wrapText="1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92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9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wrapText="1" shrinkToFit="1"/>
    </xf>
    <xf numFmtId="0" fontId="20" fillId="0" borderId="92" xfId="0" applyFont="1" applyBorder="1" applyAlignment="1">
      <alignment horizontal="center" vertical="center" wrapText="1" shrinkToFit="1"/>
    </xf>
    <xf numFmtId="0" fontId="20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0" fontId="23" fillId="0" borderId="18" xfId="0" applyFont="1" applyBorder="1" applyAlignment="1">
      <alignment horizontal="center" vertical="center" wrapText="1" shrinkToFit="1"/>
    </xf>
    <xf numFmtId="0" fontId="23" fillId="0" borderId="36" xfId="0" applyFont="1" applyBorder="1" applyAlignment="1">
      <alignment horizontal="center" vertical="center" wrapText="1" shrinkToFit="1"/>
    </xf>
    <xf numFmtId="0" fontId="23" fillId="0" borderId="90" xfId="0" applyFont="1" applyBorder="1" applyAlignment="1">
      <alignment horizontal="center" vertical="center" wrapText="1" shrinkToFit="1"/>
    </xf>
    <xf numFmtId="0" fontId="39" fillId="0" borderId="9" xfId="0" applyFont="1" applyBorder="1" applyAlignment="1">
      <alignment horizontal="left" vertical="center" shrinkToFit="1"/>
    </xf>
    <xf numFmtId="0" fontId="13" fillId="0" borderId="41" xfId="2" applyFont="1" applyBorder="1" applyAlignment="1">
      <alignment horizontal="center" vertical="center" textRotation="255" wrapText="1"/>
    </xf>
    <xf numFmtId="0" fontId="13" fillId="0" borderId="43" xfId="2" applyFont="1" applyBorder="1" applyAlignment="1">
      <alignment horizontal="center" vertical="center" textRotation="255" wrapText="1"/>
    </xf>
    <xf numFmtId="0" fontId="13" fillId="0" borderId="5" xfId="2" applyFont="1" applyBorder="1" applyAlignment="1">
      <alignment horizontal="center" vertical="center" textRotation="255" wrapText="1"/>
    </xf>
    <xf numFmtId="0" fontId="13" fillId="0" borderId="41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left" vertical="center" shrinkToFit="1"/>
    </xf>
    <xf numFmtId="0" fontId="13" fillId="0" borderId="3" xfId="2" applyFont="1" applyBorder="1" applyAlignment="1">
      <alignment horizontal="left" vertical="center" shrinkToFit="1"/>
    </xf>
    <xf numFmtId="0" fontId="13" fillId="0" borderId="4" xfId="2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3" fillId="0" borderId="41" xfId="2" applyFont="1" applyBorder="1" applyAlignment="1">
      <alignment horizontal="left" vertical="center" wrapText="1"/>
    </xf>
    <xf numFmtId="0" fontId="13" fillId="0" borderId="43" xfId="2" applyFont="1" applyBorder="1" applyAlignment="1">
      <alignment horizontal="left" vertical="center" wrapText="1"/>
    </xf>
    <xf numFmtId="0" fontId="13" fillId="0" borderId="5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7" xfId="2" applyFont="1" applyBorder="1" applyAlignment="1">
      <alignment horizontal="left" vertical="center" wrapText="1"/>
    </xf>
    <xf numFmtId="0" fontId="13" fillId="0" borderId="8" xfId="2" applyFont="1" applyBorder="1" applyAlignment="1">
      <alignment horizontal="left" vertical="center" wrapText="1"/>
    </xf>
    <xf numFmtId="0" fontId="13" fillId="0" borderId="48" xfId="2" applyFont="1" applyBorder="1" applyAlignment="1">
      <alignment horizontal="left" vertical="center" wrapText="1"/>
    </xf>
    <xf numFmtId="0" fontId="13" fillId="0" borderId="9" xfId="2" applyFont="1" applyBorder="1" applyAlignment="1">
      <alignment horizontal="left" vertical="center" wrapText="1"/>
    </xf>
    <xf numFmtId="0" fontId="13" fillId="0" borderId="10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3" fillId="0" borderId="4" xfId="2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0" fontId="26" fillId="0" borderId="0" xfId="1" applyFont="1" applyAlignment="1" applyProtection="1">
      <alignment horizontal="center" vertical="center"/>
      <protection locked="0"/>
    </xf>
    <xf numFmtId="0" fontId="15" fillId="0" borderId="55" xfId="1" applyFont="1" applyBorder="1" applyAlignment="1" applyProtection="1">
      <alignment horizontal="center" vertical="center"/>
      <protection hidden="1"/>
    </xf>
    <xf numFmtId="0" fontId="15" fillId="0" borderId="56" xfId="1" applyFont="1" applyBorder="1" applyAlignment="1" applyProtection="1">
      <alignment horizontal="center" vertical="center"/>
      <protection hidden="1"/>
    </xf>
    <xf numFmtId="0" fontId="15" fillId="0" borderId="57" xfId="1" applyFont="1" applyBorder="1" applyAlignment="1" applyProtection="1">
      <alignment horizontal="left" vertical="center" indent="1"/>
      <protection hidden="1"/>
    </xf>
    <xf numFmtId="0" fontId="15" fillId="0" borderId="56" xfId="1" applyFont="1" applyBorder="1" applyAlignment="1" applyProtection="1">
      <alignment horizontal="left" vertical="center" indent="1"/>
      <protection hidden="1"/>
    </xf>
    <xf numFmtId="0" fontId="15" fillId="0" borderId="58" xfId="1" applyFont="1" applyBorder="1" applyAlignment="1" applyProtection="1">
      <alignment horizontal="left" vertical="center" indent="1"/>
      <protection hidden="1"/>
    </xf>
    <xf numFmtId="0" fontId="15" fillId="0" borderId="57" xfId="1" applyFont="1" applyBorder="1" applyAlignment="1" applyProtection="1">
      <alignment horizontal="left" vertical="center"/>
      <protection hidden="1"/>
    </xf>
    <xf numFmtId="0" fontId="15" fillId="0" borderId="56" xfId="1" applyFont="1" applyBorder="1" applyAlignment="1" applyProtection="1">
      <alignment horizontal="left" vertical="center"/>
      <protection hidden="1"/>
    </xf>
    <xf numFmtId="0" fontId="15" fillId="0" borderId="58" xfId="1" applyFont="1" applyBorder="1" applyAlignment="1" applyProtection="1">
      <alignment horizontal="left" vertical="center"/>
      <protection hidden="1"/>
    </xf>
    <xf numFmtId="0" fontId="13" fillId="0" borderId="59" xfId="1" applyFont="1" applyBorder="1" applyAlignment="1" applyProtection="1">
      <alignment horizontal="center" vertical="center" textRotation="255"/>
      <protection hidden="1"/>
    </xf>
    <xf numFmtId="0" fontId="13" fillId="0" borderId="21" xfId="1" applyFont="1" applyBorder="1" applyAlignment="1" applyProtection="1">
      <alignment horizontal="center" vertical="center" textRotation="255"/>
      <protection hidden="1"/>
    </xf>
    <xf numFmtId="0" fontId="13" fillId="0" borderId="51" xfId="1" applyFont="1" applyBorder="1" applyAlignment="1" applyProtection="1">
      <alignment horizontal="center" vertical="center" textRotation="255"/>
      <protection hidden="1"/>
    </xf>
    <xf numFmtId="0" fontId="13" fillId="0" borderId="60" xfId="1" applyFont="1" applyBorder="1" applyAlignment="1" applyProtection="1">
      <alignment horizontal="left" vertical="center" wrapText="1" shrinkToFit="1"/>
      <protection hidden="1"/>
    </xf>
    <xf numFmtId="0" fontId="13" fillId="0" borderId="64" xfId="1" applyFont="1" applyBorder="1" applyAlignment="1" applyProtection="1">
      <alignment horizontal="left" vertical="center" wrapText="1" shrinkToFit="1"/>
      <protection hidden="1"/>
    </xf>
    <xf numFmtId="0" fontId="13" fillId="0" borderId="61" xfId="1" applyFont="1" applyBorder="1" applyAlignment="1" applyProtection="1">
      <alignment horizontal="center" vertical="center" shrinkToFit="1"/>
      <protection hidden="1"/>
    </xf>
    <xf numFmtId="0" fontId="13" fillId="0" borderId="65" xfId="1" applyFont="1" applyBorder="1" applyAlignment="1" applyProtection="1">
      <alignment horizontal="center" vertical="center" shrinkToFit="1"/>
      <protection hidden="1"/>
    </xf>
    <xf numFmtId="0" fontId="13" fillId="0" borderId="73" xfId="1" applyFont="1" applyBorder="1" applyAlignment="1" applyProtection="1">
      <alignment horizontal="center" vertical="center" shrinkToFit="1"/>
      <protection hidden="1"/>
    </xf>
    <xf numFmtId="0" fontId="13" fillId="0" borderId="39" xfId="1" applyFont="1" applyBorder="1" applyAlignment="1" applyProtection="1">
      <alignment horizontal="center" vertical="center" shrinkToFit="1"/>
      <protection hidden="1"/>
    </xf>
    <xf numFmtId="0" fontId="13" fillId="0" borderId="4" xfId="1" applyFont="1" applyBorder="1" applyAlignment="1" applyProtection="1">
      <alignment horizontal="center" vertical="center" shrinkToFit="1"/>
      <protection hidden="1"/>
    </xf>
    <xf numFmtId="0" fontId="13" fillId="0" borderId="1" xfId="1" applyFont="1" applyBorder="1" applyAlignment="1" applyProtection="1">
      <alignment horizontal="center" vertical="center" shrinkToFit="1"/>
      <protection hidden="1"/>
    </xf>
    <xf numFmtId="0" fontId="13" fillId="0" borderId="5" xfId="1" applyFont="1" applyBorder="1" applyAlignment="1" applyProtection="1">
      <alignment horizontal="center" vertical="center" shrinkToFit="1"/>
      <protection hidden="1"/>
    </xf>
    <xf numFmtId="0" fontId="13" fillId="0" borderId="48" xfId="1" applyFont="1" applyBorder="1" applyAlignment="1" applyProtection="1">
      <alignment horizontal="center" vertical="center" shrinkToFit="1"/>
      <protection hidden="1"/>
    </xf>
    <xf numFmtId="0" fontId="13" fillId="0" borderId="43" xfId="1" applyFont="1" applyBorder="1" applyAlignment="1" applyProtection="1">
      <alignment horizontal="center" vertical="center" shrinkToFit="1"/>
      <protection hidden="1"/>
    </xf>
    <xf numFmtId="0" fontId="13" fillId="0" borderId="74" xfId="1" applyFont="1" applyBorder="1" applyAlignment="1" applyProtection="1">
      <alignment horizontal="center" vertical="center" shrinkToFit="1"/>
      <protection hidden="1"/>
    </xf>
    <xf numFmtId="0" fontId="13" fillId="0" borderId="41" xfId="1" applyFont="1" applyBorder="1" applyAlignment="1" applyProtection="1">
      <alignment horizontal="center" vertical="center" shrinkToFit="1"/>
      <protection hidden="1"/>
    </xf>
    <xf numFmtId="0" fontId="13" fillId="0" borderId="6" xfId="1" applyFont="1" applyBorder="1" applyAlignment="1" applyProtection="1">
      <alignment horizontal="center" vertical="center" shrinkToFit="1"/>
      <protection hidden="1"/>
    </xf>
    <xf numFmtId="0" fontId="15" fillId="0" borderId="85" xfId="1" applyFont="1" applyBorder="1" applyAlignment="1" applyProtection="1">
      <alignment horizontal="center" vertical="center"/>
      <protection hidden="1"/>
    </xf>
    <xf numFmtId="0" fontId="15" fillId="0" borderId="86" xfId="1" applyFont="1" applyBorder="1" applyAlignment="1" applyProtection="1">
      <alignment horizontal="center" vertical="center"/>
      <protection hidden="1"/>
    </xf>
    <xf numFmtId="0" fontId="13" fillId="0" borderId="1" xfId="1" applyFont="1" applyBorder="1" applyAlignment="1" applyProtection="1">
      <alignment horizontal="center" vertical="center"/>
      <protection hidden="1"/>
    </xf>
    <xf numFmtId="0" fontId="13" fillId="0" borderId="2" xfId="1" applyFont="1" applyBorder="1" applyAlignment="1" applyProtection="1">
      <alignment horizontal="center" vertical="center"/>
      <protection hidden="1"/>
    </xf>
    <xf numFmtId="0" fontId="13" fillId="0" borderId="16" xfId="1" applyFont="1" applyBorder="1" applyAlignment="1" applyProtection="1">
      <alignment horizontal="center" vertical="center" shrinkToFit="1"/>
      <protection hidden="1"/>
    </xf>
    <xf numFmtId="0" fontId="13" fillId="0" borderId="68" xfId="1" applyFont="1" applyBorder="1" applyAlignment="1" applyProtection="1">
      <alignment horizontal="center" vertical="center" shrinkToFit="1"/>
      <protection hidden="1"/>
    </xf>
    <xf numFmtId="0" fontId="13" fillId="0" borderId="69" xfId="1" applyFont="1" applyBorder="1" applyAlignment="1" applyProtection="1">
      <alignment horizontal="center" vertical="center" shrinkToFit="1"/>
      <protection hidden="1"/>
    </xf>
    <xf numFmtId="0" fontId="13" fillId="0" borderId="71" xfId="1" applyFont="1" applyBorder="1" applyAlignment="1" applyProtection="1">
      <alignment horizontal="center" vertical="center" shrinkToFit="1"/>
      <protection hidden="1"/>
    </xf>
    <xf numFmtId="0" fontId="13" fillId="0" borderId="24" xfId="1" applyFont="1" applyBorder="1" applyAlignment="1" applyProtection="1">
      <alignment horizontal="center" vertical="center" shrinkToFit="1"/>
      <protection hidden="1"/>
    </xf>
    <xf numFmtId="0" fontId="13" fillId="0" borderId="72" xfId="1" applyFont="1" applyBorder="1" applyAlignment="1" applyProtection="1">
      <alignment horizontal="center" vertical="center"/>
      <protection hidden="1"/>
    </xf>
    <xf numFmtId="0" fontId="13" fillId="0" borderId="20" xfId="1" applyFont="1" applyBorder="1" applyAlignment="1" applyProtection="1">
      <alignment horizontal="center" vertical="center"/>
      <protection hidden="1"/>
    </xf>
    <xf numFmtId="0" fontId="13" fillId="0" borderId="62" xfId="1" applyFont="1" applyBorder="1" applyAlignment="1" applyProtection="1">
      <alignment horizontal="center" vertical="center" wrapText="1" shrinkToFit="1"/>
      <protection hidden="1"/>
    </xf>
    <xf numFmtId="0" fontId="13" fillId="0" borderId="63" xfId="1" applyFont="1" applyBorder="1" applyAlignment="1" applyProtection="1">
      <alignment horizontal="center" vertical="center" wrapText="1" shrinkToFit="1"/>
      <protection hidden="1"/>
    </xf>
    <xf numFmtId="0" fontId="13" fillId="0" borderId="66" xfId="1" applyFont="1" applyBorder="1" applyAlignment="1" applyProtection="1">
      <alignment horizontal="center" vertical="center" wrapText="1" shrinkToFit="1"/>
      <protection hidden="1"/>
    </xf>
    <xf numFmtId="0" fontId="13" fillId="0" borderId="67" xfId="1" applyFont="1" applyBorder="1" applyAlignment="1" applyProtection="1">
      <alignment horizontal="center" vertical="center" wrapText="1" shrinkToFit="1"/>
      <protection hidden="1"/>
    </xf>
    <xf numFmtId="0" fontId="13" fillId="0" borderId="8" xfId="1" applyFont="1" applyBorder="1" applyAlignment="1" applyProtection="1">
      <alignment horizontal="center" vertical="center" shrinkToFit="1"/>
      <protection hidden="1"/>
    </xf>
    <xf numFmtId="0" fontId="13" fillId="0" borderId="10" xfId="1" applyFont="1" applyBorder="1" applyAlignment="1" applyProtection="1">
      <alignment horizontal="center" vertical="center" shrinkToFit="1"/>
      <protection hidden="1"/>
    </xf>
    <xf numFmtId="0" fontId="13" fillId="0" borderId="76" xfId="1" applyFont="1" applyBorder="1" applyAlignment="1" applyProtection="1">
      <alignment horizontal="center" vertical="center" shrinkToFit="1"/>
      <protection hidden="1"/>
    </xf>
    <xf numFmtId="0" fontId="9" fillId="0" borderId="79" xfId="1" applyBorder="1" applyAlignment="1" applyProtection="1">
      <alignment horizontal="center" vertical="center" shrinkToFit="1"/>
      <protection hidden="1"/>
    </xf>
    <xf numFmtId="0" fontId="13" fillId="0" borderId="65" xfId="1" applyFont="1" applyBorder="1" applyAlignment="1" applyProtection="1">
      <alignment horizontal="center" vertical="center"/>
      <protection hidden="1"/>
    </xf>
    <xf numFmtId="0" fontId="13" fillId="0" borderId="80" xfId="1" applyFont="1" applyBorder="1" applyAlignment="1" applyProtection="1">
      <alignment horizontal="center" vertical="center"/>
      <protection hidden="1"/>
    </xf>
    <xf numFmtId="0" fontId="13" fillId="0" borderId="81" xfId="1" applyFont="1" applyBorder="1" applyAlignment="1" applyProtection="1">
      <alignment horizontal="center" vertical="center"/>
      <protection hidden="1"/>
    </xf>
    <xf numFmtId="0" fontId="13" fillId="0" borderId="82" xfId="1" applyFont="1" applyBorder="1" applyAlignment="1" applyProtection="1">
      <alignment horizontal="center" vertical="center"/>
      <protection hidden="1"/>
    </xf>
    <xf numFmtId="0" fontId="27" fillId="0" borderId="0" xfId="2" applyFont="1" applyAlignment="1">
      <alignment horizontal="left" vertical="center" wrapText="1"/>
    </xf>
    <xf numFmtId="0" fontId="28" fillId="0" borderId="0" xfId="2" applyFont="1" applyAlignment="1">
      <alignment horizontal="left" vertical="center" wrapText="1" indent="1"/>
    </xf>
    <xf numFmtId="0" fontId="9" fillId="0" borderId="87" xfId="2" applyBorder="1" applyAlignment="1">
      <alignment horizontal="center" vertical="center"/>
    </xf>
    <xf numFmtId="0" fontId="9" fillId="0" borderId="61" xfId="2" applyBorder="1" applyAlignment="1">
      <alignment horizontal="center" vertical="center"/>
    </xf>
    <xf numFmtId="0" fontId="9" fillId="0" borderId="22" xfId="2" applyBorder="1" applyAlignment="1">
      <alignment horizontal="center" vertical="center"/>
    </xf>
    <xf numFmtId="0" fontId="9" fillId="0" borderId="1" xfId="2" applyBorder="1" applyAlignment="1">
      <alignment horizontal="center" vertical="center"/>
    </xf>
    <xf numFmtId="0" fontId="15" fillId="0" borderId="61" xfId="2" applyFont="1" applyBorder="1" applyAlignment="1">
      <alignment horizontal="center" vertical="center" wrapText="1"/>
    </xf>
    <xf numFmtId="0" fontId="15" fillId="0" borderId="88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textRotation="255" wrapText="1"/>
    </xf>
    <xf numFmtId="0" fontId="15" fillId="0" borderId="73" xfId="2" applyFont="1" applyBorder="1" applyAlignment="1">
      <alignment horizontal="center" vertical="center" textRotation="255" wrapText="1"/>
    </xf>
    <xf numFmtId="0" fontId="9" fillId="0" borderId="1" xfId="2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0" fontId="28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30" fillId="0" borderId="1" xfId="2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 textRotation="255" wrapText="1"/>
    </xf>
    <xf numFmtId="0" fontId="13" fillId="0" borderId="13" xfId="2" applyFont="1" applyBorder="1" applyAlignment="1">
      <alignment vertical="center" wrapText="1"/>
    </xf>
    <xf numFmtId="0" fontId="9" fillId="0" borderId="41" xfId="2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textRotation="255" wrapText="1"/>
    </xf>
    <xf numFmtId="0" fontId="13" fillId="0" borderId="41" xfId="2" applyFont="1" applyBorder="1" applyAlignment="1">
      <alignment vertical="center" wrapText="1"/>
    </xf>
    <xf numFmtId="0" fontId="28" fillId="0" borderId="41" xfId="2" applyFont="1" applyBorder="1" applyAlignment="1">
      <alignment horizontal="center" vertical="center" wrapText="1"/>
    </xf>
    <xf numFmtId="0" fontId="31" fillId="0" borderId="0" xfId="2" applyFont="1" applyAlignment="1">
      <alignment horizontal="left" vertical="center"/>
    </xf>
    <xf numFmtId="0" fontId="15" fillId="0" borderId="1" xfId="2" applyFont="1" applyBorder="1" applyAlignment="1">
      <alignment horizontal="left" vertical="center" wrapText="1"/>
    </xf>
    <xf numFmtId="0" fontId="16" fillId="0" borderId="39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6" fillId="0" borderId="22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15" fillId="0" borderId="48" xfId="2" applyFont="1" applyBorder="1" applyAlignment="1">
      <alignment horizontal="left" vertical="center" wrapText="1"/>
    </xf>
    <xf numFmtId="0" fontId="15" fillId="0" borderId="2" xfId="2" applyFont="1" applyBorder="1" applyAlignment="1">
      <alignment horizontal="left" vertical="center" wrapText="1"/>
    </xf>
    <xf numFmtId="0" fontId="15" fillId="0" borderId="22" xfId="2" applyFont="1" applyBorder="1" applyAlignment="1">
      <alignment horizontal="left" vertical="center" shrinkToFit="1"/>
    </xf>
    <xf numFmtId="0" fontId="15" fillId="0" borderId="1" xfId="2" applyFont="1" applyBorder="1" applyAlignment="1">
      <alignment horizontal="left" vertical="center" shrinkToFit="1"/>
    </xf>
    <xf numFmtId="0" fontId="15" fillId="0" borderId="49" xfId="2" applyFont="1" applyBorder="1" applyAlignment="1">
      <alignment horizontal="left" vertical="center" shrinkToFit="1"/>
    </xf>
    <xf numFmtId="0" fontId="15" fillId="0" borderId="50" xfId="2" applyFont="1" applyBorder="1" applyAlignment="1">
      <alignment horizontal="left" vertical="center" shrinkToFit="1"/>
    </xf>
    <xf numFmtId="0" fontId="13" fillId="0" borderId="2" xfId="2" applyFont="1" applyBorder="1" applyAlignment="1">
      <alignment vertical="center" wrapText="1"/>
    </xf>
    <xf numFmtId="0" fontId="13" fillId="0" borderId="32" xfId="2" applyFont="1" applyBorder="1" applyAlignment="1">
      <alignment vertical="center" wrapText="1"/>
    </xf>
    <xf numFmtId="0" fontId="28" fillId="0" borderId="50" xfId="2" applyFont="1" applyBorder="1" applyAlignment="1">
      <alignment horizontal="center" vertical="center" wrapText="1"/>
    </xf>
  </cellXfs>
  <cellStyles count="5">
    <cellStyle name="標準" xfId="0" builtinId="0"/>
    <cellStyle name="標準 2" xfId="2" xr:uid="{F1706F3F-8C89-435C-AD62-0687390870CA}"/>
    <cellStyle name="標準 3" xfId="1" xr:uid="{B3D8D9CB-15BA-4831-9A28-4F1EC8E372EA}"/>
    <cellStyle name="標準 7 2" xfId="4" xr:uid="{CCFFB83C-9834-465B-818C-B6DFE44FE56B}"/>
    <cellStyle name="標準 8" xfId="3" xr:uid="{4B17F6D9-5D63-48A9-B8AC-4BD650F1377D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277905</xdr:colOff>
      <xdr:row>1</xdr:row>
      <xdr:rowOff>58717</xdr:rowOff>
    </xdr:from>
    <xdr:to>
      <xdr:col>16</xdr:col>
      <xdr:colOff>8964</xdr:colOff>
      <xdr:row>12</xdr:row>
      <xdr:rowOff>17314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8BEFE62A-8F3D-816F-61FA-E2756044E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905" y="489023"/>
          <a:ext cx="11618259" cy="2674903"/>
        </a:xfrm>
        <a:prstGeom prst="rect">
          <a:avLst/>
        </a:prstGeom>
      </xdr:spPr>
    </xdr:pic>
    <xdr:clientData/>
  </xdr:twoCellAnchor>
  <xdr:twoCellAnchor>
    <xdr:from>
      <xdr:col>1</xdr:col>
      <xdr:colOff>1286996</xdr:colOff>
      <xdr:row>13</xdr:row>
      <xdr:rowOff>106456</xdr:rowOff>
    </xdr:from>
    <xdr:to>
      <xdr:col>8</xdr:col>
      <xdr:colOff>582146</xdr:colOff>
      <xdr:row>18</xdr:row>
      <xdr:rowOff>68356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F315289-B51B-43AC-91FA-8767829B0B24}"/>
            </a:ext>
          </a:extLst>
        </xdr:cNvPr>
        <xdr:cNvSpPr/>
      </xdr:nvSpPr>
      <xdr:spPr>
        <a:xfrm>
          <a:off x="1959349" y="3486150"/>
          <a:ext cx="5131173" cy="101973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1733551</xdr:colOff>
      <xdr:row>7</xdr:row>
      <xdr:rowOff>47625</xdr:rowOff>
    </xdr:from>
    <xdr:to>
      <xdr:col>2</xdr:col>
      <xdr:colOff>114300</xdr:colOff>
      <xdr:row>8</xdr:row>
      <xdr:rowOff>85726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35BF227A-B29D-49D8-8D1A-3DC0E4172C90}"/>
            </a:ext>
          </a:extLst>
        </xdr:cNvPr>
        <xdr:cNvSpPr/>
      </xdr:nvSpPr>
      <xdr:spPr>
        <a:xfrm>
          <a:off x="2404111" y="1929765"/>
          <a:ext cx="179069" cy="2667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>
    <xdr:from>
      <xdr:col>1</xdr:col>
      <xdr:colOff>930088</xdr:colOff>
      <xdr:row>7</xdr:row>
      <xdr:rowOff>76201</xdr:rowOff>
    </xdr:from>
    <xdr:to>
      <xdr:col>1</xdr:col>
      <xdr:colOff>1111063</xdr:colOff>
      <xdr:row>8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81956AC-5F96-477C-8C36-141AF3B3AC09}"/>
            </a:ext>
          </a:extLst>
        </xdr:cNvPr>
        <xdr:cNvSpPr/>
      </xdr:nvSpPr>
      <xdr:spPr>
        <a:xfrm>
          <a:off x="1602441" y="2057401"/>
          <a:ext cx="180975" cy="214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</xdr:col>
      <xdr:colOff>151279</xdr:colOff>
      <xdr:row>7</xdr:row>
      <xdr:rowOff>49306</xdr:rowOff>
    </xdr:from>
    <xdr:to>
      <xdr:col>1</xdr:col>
      <xdr:colOff>332254</xdr:colOff>
      <xdr:row>8</xdr:row>
      <xdr:rowOff>30255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4E24E0A-313E-471C-9FC7-904780464217}"/>
            </a:ext>
          </a:extLst>
        </xdr:cNvPr>
        <xdr:cNvSpPr/>
      </xdr:nvSpPr>
      <xdr:spPr>
        <a:xfrm>
          <a:off x="823632" y="2030506"/>
          <a:ext cx="180975" cy="214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2</xdr:col>
      <xdr:colOff>466725</xdr:colOff>
      <xdr:row>1</xdr:row>
      <xdr:rowOff>340659</xdr:rowOff>
    </xdr:from>
    <xdr:to>
      <xdr:col>2</xdr:col>
      <xdr:colOff>647700</xdr:colOff>
      <xdr:row>2</xdr:row>
      <xdr:rowOff>174251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6621BB9-843B-4C03-B49E-A4B5F0BCDB92}"/>
            </a:ext>
          </a:extLst>
        </xdr:cNvPr>
        <xdr:cNvSpPr/>
      </xdr:nvSpPr>
      <xdr:spPr>
        <a:xfrm>
          <a:off x="2940984" y="770965"/>
          <a:ext cx="180975" cy="2190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1</xdr:col>
      <xdr:colOff>1485900</xdr:colOff>
      <xdr:row>7</xdr:row>
      <xdr:rowOff>76201</xdr:rowOff>
    </xdr:from>
    <xdr:to>
      <xdr:col>1</xdr:col>
      <xdr:colOff>1666875</xdr:colOff>
      <xdr:row>8</xdr:row>
      <xdr:rowOff>57150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712AF21-7B7E-41B4-A2E7-AE331049EE8C}"/>
            </a:ext>
          </a:extLst>
        </xdr:cNvPr>
        <xdr:cNvSpPr/>
      </xdr:nvSpPr>
      <xdr:spPr>
        <a:xfrm>
          <a:off x="2156460" y="1958341"/>
          <a:ext cx="180975" cy="2095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2</xdr:col>
      <xdr:colOff>219075</xdr:colOff>
      <xdr:row>7</xdr:row>
      <xdr:rowOff>76201</xdr:rowOff>
    </xdr:from>
    <xdr:to>
      <xdr:col>2</xdr:col>
      <xdr:colOff>390525</xdr:colOff>
      <xdr:row>8</xdr:row>
      <xdr:rowOff>57150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CE7102A-E452-4086-8A27-C862FD73873B}"/>
            </a:ext>
          </a:extLst>
        </xdr:cNvPr>
        <xdr:cNvSpPr/>
      </xdr:nvSpPr>
      <xdr:spPr>
        <a:xfrm>
          <a:off x="2687955" y="1958341"/>
          <a:ext cx="171450" cy="2095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2</xdr:col>
      <xdr:colOff>533400</xdr:colOff>
      <xdr:row>7</xdr:row>
      <xdr:rowOff>76201</xdr:rowOff>
    </xdr:from>
    <xdr:to>
      <xdr:col>3</xdr:col>
      <xdr:colOff>28575</xdr:colOff>
      <xdr:row>8</xdr:row>
      <xdr:rowOff>57150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A6BCE30-F4E7-4A8D-A919-4DF851F7C06B}"/>
            </a:ext>
          </a:extLst>
        </xdr:cNvPr>
        <xdr:cNvSpPr/>
      </xdr:nvSpPr>
      <xdr:spPr>
        <a:xfrm>
          <a:off x="3002280" y="1958341"/>
          <a:ext cx="165735" cy="20954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⑦</a:t>
          </a:r>
        </a:p>
      </xdr:txBody>
    </xdr:sp>
    <xdr:clientData/>
  </xdr:twoCellAnchor>
  <xdr:twoCellAnchor>
    <xdr:from>
      <xdr:col>3</xdr:col>
      <xdr:colOff>443192</xdr:colOff>
      <xdr:row>7</xdr:row>
      <xdr:rowOff>76201</xdr:rowOff>
    </xdr:from>
    <xdr:to>
      <xdr:col>3</xdr:col>
      <xdr:colOff>624167</xdr:colOff>
      <xdr:row>8</xdr:row>
      <xdr:rowOff>57150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D94B5145-E7CF-4EE4-A679-6375E0488123}"/>
            </a:ext>
          </a:extLst>
        </xdr:cNvPr>
        <xdr:cNvSpPr/>
      </xdr:nvSpPr>
      <xdr:spPr>
        <a:xfrm>
          <a:off x="3589804" y="2057401"/>
          <a:ext cx="180975" cy="214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⑧</a:t>
          </a:r>
        </a:p>
      </xdr:txBody>
    </xdr:sp>
    <xdr:clientData/>
  </xdr:twoCellAnchor>
  <xdr:twoCellAnchor>
    <xdr:from>
      <xdr:col>4</xdr:col>
      <xdr:colOff>603437</xdr:colOff>
      <xdr:row>7</xdr:row>
      <xdr:rowOff>76201</xdr:rowOff>
    </xdr:from>
    <xdr:to>
      <xdr:col>5</xdr:col>
      <xdr:colOff>112059</xdr:colOff>
      <xdr:row>8</xdr:row>
      <xdr:rowOff>57150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5B92873-6947-4EFB-ACF3-92992DA8995B}"/>
            </a:ext>
          </a:extLst>
        </xdr:cNvPr>
        <xdr:cNvSpPr/>
      </xdr:nvSpPr>
      <xdr:spPr>
        <a:xfrm>
          <a:off x="4422402" y="2057401"/>
          <a:ext cx="180975" cy="214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⑨</a:t>
          </a:r>
        </a:p>
      </xdr:txBody>
    </xdr:sp>
    <xdr:clientData/>
  </xdr:twoCellAnchor>
  <xdr:twoCellAnchor>
    <xdr:from>
      <xdr:col>6</xdr:col>
      <xdr:colOff>334496</xdr:colOff>
      <xdr:row>7</xdr:row>
      <xdr:rowOff>84606</xdr:rowOff>
    </xdr:from>
    <xdr:to>
      <xdr:col>6</xdr:col>
      <xdr:colOff>515471</xdr:colOff>
      <xdr:row>8</xdr:row>
      <xdr:rowOff>65555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B1ADEBE-7C44-4228-97DE-DD5AE012C1A2}"/>
            </a:ext>
          </a:extLst>
        </xdr:cNvPr>
        <xdr:cNvSpPr/>
      </xdr:nvSpPr>
      <xdr:spPr>
        <a:xfrm>
          <a:off x="5498167" y="2065806"/>
          <a:ext cx="180975" cy="214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⑩</a:t>
          </a:r>
        </a:p>
      </xdr:txBody>
    </xdr:sp>
    <xdr:clientData/>
  </xdr:twoCellAnchor>
  <xdr:twoCellAnchor>
    <xdr:from>
      <xdr:col>7</xdr:col>
      <xdr:colOff>512669</xdr:colOff>
      <xdr:row>7</xdr:row>
      <xdr:rowOff>89200</xdr:rowOff>
    </xdr:from>
    <xdr:to>
      <xdr:col>8</xdr:col>
      <xdr:colOff>13672</xdr:colOff>
      <xdr:row>8</xdr:row>
      <xdr:rowOff>70149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036C85C-117B-4370-B953-279A26E7665F}"/>
            </a:ext>
          </a:extLst>
        </xdr:cNvPr>
        <xdr:cNvSpPr/>
      </xdr:nvSpPr>
      <xdr:spPr>
        <a:xfrm>
          <a:off x="6348693" y="2070400"/>
          <a:ext cx="173355" cy="214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⑪</a:t>
          </a:r>
        </a:p>
      </xdr:txBody>
    </xdr:sp>
    <xdr:clientData/>
  </xdr:twoCellAnchor>
  <xdr:twoCellAnchor>
    <xdr:from>
      <xdr:col>8</xdr:col>
      <xdr:colOff>591671</xdr:colOff>
      <xdr:row>7</xdr:row>
      <xdr:rowOff>85727</xdr:rowOff>
    </xdr:from>
    <xdr:to>
      <xdr:col>10</xdr:col>
      <xdr:colOff>57150</xdr:colOff>
      <xdr:row>8</xdr:row>
      <xdr:rowOff>17931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576B4F2-D307-4A45-B7FB-4000BEB44BE9}"/>
            </a:ext>
          </a:extLst>
        </xdr:cNvPr>
        <xdr:cNvSpPr/>
      </xdr:nvSpPr>
      <xdr:spPr>
        <a:xfrm flipH="1">
          <a:off x="7100047" y="2066927"/>
          <a:ext cx="810185" cy="1652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⑫</a:t>
          </a:r>
        </a:p>
      </xdr:txBody>
    </xdr:sp>
    <xdr:clientData/>
  </xdr:twoCellAnchor>
  <xdr:twoCellAnchor>
    <xdr:from>
      <xdr:col>11</xdr:col>
      <xdr:colOff>158451</xdr:colOff>
      <xdr:row>7</xdr:row>
      <xdr:rowOff>87855</xdr:rowOff>
    </xdr:from>
    <xdr:to>
      <xdr:col>11</xdr:col>
      <xdr:colOff>339426</xdr:colOff>
      <xdr:row>8</xdr:row>
      <xdr:rowOff>68804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AAAC059-C854-48F5-B172-88BA8949CA78}"/>
            </a:ext>
          </a:extLst>
        </xdr:cNvPr>
        <xdr:cNvSpPr/>
      </xdr:nvSpPr>
      <xdr:spPr>
        <a:xfrm>
          <a:off x="8683886" y="2069055"/>
          <a:ext cx="180975" cy="214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⑬</a:t>
          </a:r>
        </a:p>
      </xdr:txBody>
    </xdr:sp>
    <xdr:clientData/>
  </xdr:twoCellAnchor>
  <xdr:twoCellAnchor>
    <xdr:from>
      <xdr:col>3</xdr:col>
      <xdr:colOff>313765</xdr:colOff>
      <xdr:row>1</xdr:row>
      <xdr:rowOff>89647</xdr:rowOff>
    </xdr:from>
    <xdr:to>
      <xdr:col>3</xdr:col>
      <xdr:colOff>457200</xdr:colOff>
      <xdr:row>1</xdr:row>
      <xdr:rowOff>242047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2EAFC9B-1726-368C-1283-856B192D0CA6}"/>
            </a:ext>
          </a:extLst>
        </xdr:cNvPr>
        <xdr:cNvSpPr/>
      </xdr:nvSpPr>
      <xdr:spPr>
        <a:xfrm>
          <a:off x="3460377" y="519953"/>
          <a:ext cx="143435" cy="1524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561862</xdr:colOff>
      <xdr:row>7</xdr:row>
      <xdr:rowOff>69925</xdr:rowOff>
    </xdr:from>
    <xdr:to>
      <xdr:col>12</xdr:col>
      <xdr:colOff>70484</xdr:colOff>
      <xdr:row>8</xdr:row>
      <xdr:rowOff>50874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28C5345E-456F-604F-5CE7-92C6C6637F78}"/>
            </a:ext>
          </a:extLst>
        </xdr:cNvPr>
        <xdr:cNvSpPr/>
      </xdr:nvSpPr>
      <xdr:spPr>
        <a:xfrm>
          <a:off x="9087297" y="2051125"/>
          <a:ext cx="180975" cy="214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⑭</a:t>
          </a:r>
        </a:p>
      </xdr:txBody>
    </xdr:sp>
    <xdr:clientData/>
  </xdr:twoCellAnchor>
  <xdr:twoCellAnchor>
    <xdr:from>
      <xdr:col>10</xdr:col>
      <xdr:colOff>414058</xdr:colOff>
      <xdr:row>7</xdr:row>
      <xdr:rowOff>98165</xdr:rowOff>
    </xdr:from>
    <xdr:to>
      <xdr:col>10</xdr:col>
      <xdr:colOff>587413</xdr:colOff>
      <xdr:row>8</xdr:row>
      <xdr:rowOff>79114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DD969152-C805-951F-39E8-14080CDAE5CF}"/>
            </a:ext>
          </a:extLst>
        </xdr:cNvPr>
        <xdr:cNvSpPr/>
      </xdr:nvSpPr>
      <xdr:spPr>
        <a:xfrm>
          <a:off x="8267140" y="2079365"/>
          <a:ext cx="173355" cy="2140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⑪</a:t>
          </a:r>
        </a:p>
      </xdr:txBody>
    </xdr:sp>
    <xdr:clientData/>
  </xdr:twoCellAnchor>
  <xdr:twoCellAnchor>
    <xdr:from>
      <xdr:col>3</xdr:col>
      <xdr:colOff>313765</xdr:colOff>
      <xdr:row>1</xdr:row>
      <xdr:rowOff>116541</xdr:rowOff>
    </xdr:from>
    <xdr:to>
      <xdr:col>4</xdr:col>
      <xdr:colOff>170329</xdr:colOff>
      <xdr:row>1</xdr:row>
      <xdr:rowOff>268941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F5B8E8D-5082-3950-62C5-6CC25D9322FA}"/>
            </a:ext>
          </a:extLst>
        </xdr:cNvPr>
        <xdr:cNvSpPr txBox="1"/>
      </xdr:nvSpPr>
      <xdr:spPr>
        <a:xfrm>
          <a:off x="3460377" y="546847"/>
          <a:ext cx="528917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900" kern="1200"/>
            <a:t>第</a:t>
          </a:r>
          <a:r>
            <a:rPr kumimoji="1" lang="en-US" altLang="ja-JP" sz="900" kern="1200"/>
            <a:t>25</a:t>
          </a:r>
          <a:r>
            <a:rPr kumimoji="1" lang="ja-JP" altLang="en-US" sz="900" kern="1200"/>
            <a:t>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1638300</xdr:colOff>
      <xdr:row>2</xdr:row>
      <xdr:rowOff>66675</xdr:rowOff>
    </xdr:from>
    <xdr:to>
      <xdr:col>6</xdr:col>
      <xdr:colOff>342900</xdr:colOff>
      <xdr:row>3</xdr:row>
      <xdr:rowOff>323850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C33776B9-B216-47A1-8650-0BD0DF6FD834}"/>
            </a:ext>
          </a:extLst>
        </xdr:cNvPr>
        <xdr:cNvSpPr>
          <a:spLocks noChangeArrowheads="1"/>
        </xdr:cNvSpPr>
      </xdr:nvSpPr>
      <xdr:spPr bwMode="auto">
        <a:xfrm>
          <a:off x="2590800" y="539115"/>
          <a:ext cx="1021080" cy="485775"/>
        </a:xfrm>
        <a:prstGeom prst="wedgeRectCallout">
          <a:avLst>
            <a:gd name="adj1" fmla="val 33573"/>
            <a:gd name="adj2" fmla="val 67311"/>
          </a:avLst>
        </a:prstGeom>
        <a:solidFill>
          <a:srgbClr val="66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lvl="0"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身体障害</a:t>
          </a:r>
        </a:p>
        <a:p>
          <a:pPr lvl="0"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 １部は３９才以下　</a:t>
          </a:r>
        </a:p>
        <a:p>
          <a:pPr lvl="0"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 ２部は４０才以上　</a:t>
          </a:r>
        </a:p>
      </xdr:txBody>
    </xdr:sp>
    <xdr:clientData/>
  </xdr:twoCellAnchor>
  <xdr:twoCellAnchor>
    <xdr:from>
      <xdr:col>4</xdr:col>
      <xdr:colOff>871904</xdr:colOff>
      <xdr:row>54</xdr:row>
      <xdr:rowOff>14652</xdr:rowOff>
    </xdr:from>
    <xdr:to>
      <xdr:col>4</xdr:col>
      <xdr:colOff>1956289</xdr:colOff>
      <xdr:row>56</xdr:row>
      <xdr:rowOff>171449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01F1778-A5A2-439A-B871-E0B0636859B2}"/>
            </a:ext>
          </a:extLst>
        </xdr:cNvPr>
        <xdr:cNvSpPr/>
      </xdr:nvSpPr>
      <xdr:spPr>
        <a:xfrm>
          <a:off x="1824404" y="10659792"/>
          <a:ext cx="1084385" cy="537797"/>
        </a:xfrm>
        <a:prstGeom prst="wedgeRectCallout">
          <a:avLst>
            <a:gd name="adj1" fmla="val 85206"/>
            <a:gd name="adj2" fmla="val -36264"/>
          </a:avLst>
        </a:prstGeom>
        <a:solidFill>
          <a:srgbClr val="66FFFF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r>
            <a:rPr lang="ja-JP" altLang="ja-JP" sz="800" b="0" i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少年は１９才以下</a:t>
          </a:r>
          <a:endParaRPr lang="ja-JP" altLang="ja-JP" sz="8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/>
          <a:r>
            <a:rPr lang="ja-JP" altLang="ja-JP" sz="800" b="0" i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青年は２０～３５才</a:t>
          </a:r>
          <a:endParaRPr lang="ja-JP" altLang="ja-JP" sz="8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rtl="0"/>
          <a:r>
            <a:rPr lang="ja-JP" altLang="ja-JP" sz="800" b="0" i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壮年は３６才以上</a:t>
          </a:r>
          <a:endParaRPr lang="ja-JP" altLang="ja-JP" sz="800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7A0E-A5E5-4663-BC0F-17F4CDE43AD9}">
  <sheetPr codeName="Sheet1"/>
  <dimension ref="A1:S44"/>
  <sheetViews>
    <sheetView showGridLines="0" zoomScale="85" zoomScaleNormal="85" workbookViewId="0">
      <selection activeCell="A46" sqref="A46"/>
    </sheetView>
  </sheetViews>
  <sheetFormatPr defaultRowHeight="18.75" x14ac:dyDescent="0.4"/>
  <cols>
    <col min="2" max="2" width="23.625" customWidth="1"/>
  </cols>
  <sheetData>
    <row r="1" spans="1:4" ht="33.6" customHeight="1" x14ac:dyDescent="0.4">
      <c r="A1" s="1" t="s">
        <v>0</v>
      </c>
      <c r="D1" s="207"/>
    </row>
    <row r="2" spans="1:4" ht="30" customHeight="1" x14ac:dyDescent="0.4"/>
    <row r="15" spans="1:4" x14ac:dyDescent="0.4">
      <c r="C15" s="2"/>
      <c r="D15" t="s">
        <v>1</v>
      </c>
    </row>
    <row r="16" spans="1:4" ht="10.5" customHeight="1" x14ac:dyDescent="0.4"/>
    <row r="17" spans="2:14" x14ac:dyDescent="0.4">
      <c r="C17" s="3"/>
      <c r="D17" t="s">
        <v>2</v>
      </c>
    </row>
    <row r="18" spans="2:14" x14ac:dyDescent="0.4">
      <c r="C18" s="4" t="s">
        <v>3</v>
      </c>
    </row>
    <row r="20" spans="2:14" x14ac:dyDescent="0.4">
      <c r="B20" s="5" t="s">
        <v>4</v>
      </c>
    </row>
    <row r="21" spans="2:14" x14ac:dyDescent="0.4">
      <c r="B21" s="191" t="s">
        <v>5</v>
      </c>
      <c r="C21" s="215" t="s">
        <v>6</v>
      </c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7"/>
    </row>
    <row r="22" spans="2:14" x14ac:dyDescent="0.4">
      <c r="B22" s="195" t="s">
        <v>261</v>
      </c>
      <c r="C22" s="218" t="s">
        <v>260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20"/>
    </row>
    <row r="23" spans="2:14" x14ac:dyDescent="0.4">
      <c r="B23" s="195" t="s">
        <v>259</v>
      </c>
      <c r="C23" s="218" t="s">
        <v>262</v>
      </c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20"/>
    </row>
    <row r="24" spans="2:14" x14ac:dyDescent="0.4">
      <c r="B24" s="192" t="s">
        <v>263</v>
      </c>
      <c r="C24" s="215" t="s">
        <v>7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7"/>
    </row>
    <row r="25" spans="2:14" x14ac:dyDescent="0.4">
      <c r="B25" s="195" t="s">
        <v>264</v>
      </c>
      <c r="C25" s="221" t="s">
        <v>274</v>
      </c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3"/>
    </row>
    <row r="26" spans="2:14" x14ac:dyDescent="0.4">
      <c r="B26" s="192" t="s">
        <v>265</v>
      </c>
      <c r="C26" s="209" t="s">
        <v>253</v>
      </c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1"/>
    </row>
    <row r="27" spans="2:14" x14ac:dyDescent="0.4">
      <c r="B27" s="192" t="s">
        <v>266</v>
      </c>
      <c r="C27" s="209" t="s">
        <v>254</v>
      </c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1"/>
    </row>
    <row r="28" spans="2:14" x14ac:dyDescent="0.4">
      <c r="B28" s="198" t="s">
        <v>267</v>
      </c>
      <c r="C28" s="212" t="s">
        <v>8</v>
      </c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4"/>
    </row>
    <row r="29" spans="2:14" ht="20.25" customHeight="1" x14ac:dyDescent="0.4">
      <c r="B29" s="193" t="s">
        <v>268</v>
      </c>
      <c r="C29" s="234" t="s">
        <v>249</v>
      </c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6"/>
    </row>
    <row r="30" spans="2:14" ht="20.25" customHeight="1" x14ac:dyDescent="0.4">
      <c r="B30" s="197"/>
      <c r="C30" s="230" t="s">
        <v>250</v>
      </c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2"/>
    </row>
    <row r="31" spans="2:14" ht="20.25" customHeight="1" x14ac:dyDescent="0.4">
      <c r="B31" s="193" t="s">
        <v>269</v>
      </c>
      <c r="C31" s="237" t="s">
        <v>9</v>
      </c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9"/>
    </row>
    <row r="32" spans="2:14" ht="20.25" customHeight="1" x14ac:dyDescent="0.4">
      <c r="B32" s="192"/>
      <c r="C32" s="227" t="s">
        <v>258</v>
      </c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9"/>
    </row>
    <row r="33" spans="2:19" ht="18" customHeight="1" x14ac:dyDescent="0.4">
      <c r="B33" s="194" t="s">
        <v>270</v>
      </c>
      <c r="C33" s="209" t="s">
        <v>10</v>
      </c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1"/>
    </row>
    <row r="34" spans="2:19" x14ac:dyDescent="0.4">
      <c r="B34" s="195" t="s">
        <v>271</v>
      </c>
      <c r="C34" s="218" t="s">
        <v>11</v>
      </c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20"/>
    </row>
    <row r="35" spans="2:19" ht="18" customHeight="1" x14ac:dyDescent="0.4">
      <c r="B35" s="194" t="s">
        <v>272</v>
      </c>
      <c r="C35" s="240" t="s">
        <v>12</v>
      </c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2"/>
    </row>
    <row r="36" spans="2:19" ht="18" customHeight="1" x14ac:dyDescent="0.4">
      <c r="B36" s="196" t="s">
        <v>273</v>
      </c>
      <c r="C36" s="243" t="s">
        <v>13</v>
      </c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5"/>
    </row>
    <row r="37" spans="2:19" x14ac:dyDescent="0.4">
      <c r="B37" t="s">
        <v>14</v>
      </c>
    </row>
    <row r="38" spans="2:19" x14ac:dyDescent="0.4">
      <c r="B38" s="6" t="s">
        <v>15</v>
      </c>
      <c r="C38" s="7"/>
      <c r="D38" s="8"/>
      <c r="E38" s="7"/>
      <c r="F38" s="7"/>
      <c r="G38" s="7"/>
      <c r="H38" s="7"/>
      <c r="I38" s="7"/>
      <c r="J38" s="7"/>
      <c r="K38" s="8"/>
      <c r="L38" s="8"/>
      <c r="M38" s="9"/>
      <c r="N38" s="8"/>
      <c r="O38" s="10"/>
      <c r="P38" s="10"/>
      <c r="Q38" s="10"/>
      <c r="R38" s="10"/>
      <c r="S38" s="10"/>
    </row>
    <row r="39" spans="2:19" ht="18.600000000000001" customHeight="1" x14ac:dyDescent="0.4">
      <c r="B39" s="201" t="s">
        <v>246</v>
      </c>
      <c r="C39" s="246" t="s">
        <v>16</v>
      </c>
      <c r="D39" s="247"/>
      <c r="E39" s="247"/>
      <c r="F39" s="247"/>
      <c r="G39" s="247"/>
      <c r="H39" s="247"/>
      <c r="I39" s="247"/>
      <c r="J39" s="247"/>
      <c r="K39" s="247"/>
      <c r="L39" s="248"/>
      <c r="M39" s="12"/>
      <c r="N39" s="11"/>
      <c r="O39" s="10"/>
      <c r="P39" s="10"/>
      <c r="Q39" s="10"/>
      <c r="R39" s="10"/>
      <c r="S39" s="10"/>
    </row>
    <row r="40" spans="2:19" hidden="1" x14ac:dyDescent="0.4">
      <c r="B40" s="13" t="s">
        <v>248</v>
      </c>
      <c r="C40" s="224" t="s">
        <v>255</v>
      </c>
      <c r="D40" s="225"/>
      <c r="E40" s="225"/>
      <c r="F40" s="225"/>
      <c r="G40" s="225"/>
      <c r="H40" s="225"/>
      <c r="I40" s="225"/>
      <c r="J40" s="225"/>
      <c r="K40" s="225"/>
      <c r="L40" s="226"/>
      <c r="M40" s="12"/>
      <c r="N40" s="11"/>
      <c r="O40" s="10"/>
      <c r="P40" s="10"/>
      <c r="Q40" s="10"/>
      <c r="R40" s="10"/>
      <c r="S40" s="10"/>
    </row>
    <row r="41" spans="2:19" x14ac:dyDescent="0.4">
      <c r="B41" s="201" t="s">
        <v>17</v>
      </c>
      <c r="C41" s="249" t="s">
        <v>18</v>
      </c>
      <c r="D41" s="249"/>
      <c r="E41" s="249"/>
      <c r="F41" s="249"/>
      <c r="G41" s="249"/>
      <c r="H41" s="249"/>
      <c r="I41" s="249"/>
      <c r="J41" s="249"/>
      <c r="K41" s="249"/>
      <c r="L41" s="249"/>
      <c r="M41" s="12"/>
      <c r="N41" s="11"/>
      <c r="O41" s="10"/>
      <c r="P41" s="10"/>
      <c r="Q41" s="10"/>
      <c r="R41" s="10"/>
      <c r="S41" s="10"/>
    </row>
    <row r="42" spans="2:19" x14ac:dyDescent="0.4">
      <c r="B42" s="202" t="s">
        <v>19</v>
      </c>
      <c r="C42" s="250" t="s">
        <v>20</v>
      </c>
      <c r="D42" s="250"/>
      <c r="E42" s="250"/>
      <c r="F42" s="250"/>
      <c r="G42" s="250"/>
      <c r="H42" s="250"/>
      <c r="I42" s="250"/>
      <c r="J42" s="250"/>
      <c r="K42" s="250"/>
      <c r="L42" s="250"/>
      <c r="M42" s="12"/>
      <c r="N42" s="11"/>
      <c r="O42" s="10"/>
      <c r="P42" s="10"/>
      <c r="Q42" s="10"/>
      <c r="R42" s="10"/>
      <c r="S42" s="10"/>
    </row>
    <row r="43" spans="2:19" x14ac:dyDescent="0.4">
      <c r="B43" s="203" t="s">
        <v>251</v>
      </c>
      <c r="C43" s="233" t="s">
        <v>252</v>
      </c>
      <c r="D43" s="233"/>
      <c r="E43" s="233"/>
      <c r="F43" s="233"/>
      <c r="G43" s="233"/>
      <c r="H43" s="233"/>
      <c r="I43" s="233"/>
      <c r="J43" s="233"/>
      <c r="K43" s="233"/>
      <c r="L43" s="233"/>
    </row>
    <row r="44" spans="2:19" x14ac:dyDescent="0.4">
      <c r="B44" s="200"/>
      <c r="C44" s="199"/>
    </row>
  </sheetData>
  <sheetProtection algorithmName="SHA-512" hashValue="ELFqj9QZe0KtbF4sfaSmwl6hh6F0l/UAbogKLJpcflAoRv61ltPW1161mCUWqQjbXtuNTfveDtGYGcdn25Eqhg==" saltValue="ULNQHOUaaGTYWsE4uPzi9Q==" spinCount="100000" sheet="1" objects="1" scenarios="1"/>
  <mergeCells count="21">
    <mergeCell ref="C40:L40"/>
    <mergeCell ref="C32:N32"/>
    <mergeCell ref="C30:N30"/>
    <mergeCell ref="C43:L43"/>
    <mergeCell ref="C29:N29"/>
    <mergeCell ref="C31:N31"/>
    <mergeCell ref="C33:N33"/>
    <mergeCell ref="C34:N34"/>
    <mergeCell ref="C35:N35"/>
    <mergeCell ref="C36:N36"/>
    <mergeCell ref="C39:L39"/>
    <mergeCell ref="C41:L41"/>
    <mergeCell ref="C42:L42"/>
    <mergeCell ref="C27:N27"/>
    <mergeCell ref="C28:N28"/>
    <mergeCell ref="C21:N21"/>
    <mergeCell ref="C22:N22"/>
    <mergeCell ref="C24:N24"/>
    <mergeCell ref="C25:N25"/>
    <mergeCell ref="C26:N26"/>
    <mergeCell ref="C23:N23"/>
  </mergeCells>
  <phoneticPr fontId="3"/>
  <pageMargins left="0.70866141732283472" right="0.70866141732283472" top="0.15748031496062992" bottom="0.15748031496062992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A50E-0DF3-4217-AC55-F9C3A6862148}">
  <sheetPr codeName="Sheet2">
    <tabColor rgb="FF66FFFF"/>
    <pageSetUpPr fitToPage="1"/>
  </sheetPr>
  <dimension ref="A1:BG74"/>
  <sheetViews>
    <sheetView showGridLines="0" tabSelected="1" zoomScaleNormal="100" zoomScaleSheetLayoutView="100" workbookViewId="0">
      <pane xSplit="6" ySplit="7" topLeftCell="G18" activePane="bottomRight" state="frozen"/>
      <selection activeCell="P39" sqref="P39"/>
      <selection pane="topRight" activeCell="P39" sqref="P39"/>
      <selection pane="bottomLeft" activeCell="P39" sqref="P39"/>
      <selection pane="bottomRight" activeCell="S36" sqref="S36"/>
    </sheetView>
  </sheetViews>
  <sheetFormatPr defaultColWidth="9" defaultRowHeight="12" x14ac:dyDescent="0.4"/>
  <cols>
    <col min="1" max="1" width="0.5" style="14" customWidth="1"/>
    <col min="2" max="2" width="4.25" style="14" customWidth="1"/>
    <col min="3" max="3" width="10" style="14" hidden="1" customWidth="1"/>
    <col min="4" max="4" width="0.125" style="14" hidden="1" customWidth="1"/>
    <col min="5" max="6" width="12.5" style="14" customWidth="1"/>
    <col min="7" max="9" width="4.5" style="14" customWidth="1"/>
    <col min="10" max="10" width="15.875" style="14" hidden="1" customWidth="1"/>
    <col min="11" max="11" width="4.5" style="14" customWidth="1"/>
    <col min="12" max="12" width="13.75" style="14" customWidth="1"/>
    <col min="13" max="13" width="12.25" style="14" hidden="1" customWidth="1"/>
    <col min="14" max="14" width="8.5" style="14" customWidth="1"/>
    <col min="15" max="15" width="6.125" style="14" hidden="1" customWidth="1"/>
    <col min="16" max="16" width="8.5" style="14" customWidth="1"/>
    <col min="17" max="17" width="6.125" style="14" hidden="1" customWidth="1"/>
    <col min="18" max="18" width="8.75" style="14" hidden="1" customWidth="1"/>
    <col min="19" max="19" width="4" style="14" customWidth="1"/>
    <col min="20" max="20" width="4" style="14" hidden="1" customWidth="1"/>
    <col min="21" max="22" width="4" style="14" customWidth="1"/>
    <col min="23" max="23" width="10.25" style="14" customWidth="1"/>
    <col min="24" max="24" width="7.5" style="14" hidden="1" customWidth="1"/>
    <col min="25" max="25" width="4.625" style="14" customWidth="1"/>
    <col min="26" max="26" width="7.125" style="14" customWidth="1"/>
    <col min="27" max="27" width="21.625" style="14" customWidth="1"/>
    <col min="28" max="29" width="4.5" style="14" customWidth="1"/>
    <col min="30" max="30" width="4" style="14" customWidth="1"/>
    <col min="31" max="31" width="11" style="14" customWidth="1"/>
    <col min="32" max="32" width="6.25" style="14" hidden="1" customWidth="1"/>
    <col min="33" max="33" width="5" style="14" customWidth="1"/>
    <col min="34" max="34" width="5.625" style="14" customWidth="1"/>
    <col min="35" max="36" width="3.25" style="14" customWidth="1"/>
    <col min="37" max="37" width="13.875" style="14" customWidth="1"/>
    <col min="38" max="38" width="42.125" style="14" customWidth="1"/>
    <col min="39" max="40" width="4.625" style="14" customWidth="1"/>
    <col min="41" max="57" width="7.25" style="14" hidden="1" customWidth="1"/>
    <col min="58" max="58" width="8.375" style="14" customWidth="1"/>
    <col min="59" max="65" width="9.25" style="14" customWidth="1"/>
    <col min="66" max="16384" width="9" style="14"/>
  </cols>
  <sheetData>
    <row r="1" spans="1:59" ht="26.25" customHeight="1" thickBot="1" x14ac:dyDescent="0.2">
      <c r="A1" s="251" t="s">
        <v>21</v>
      </c>
      <c r="B1" s="251"/>
      <c r="C1" s="14" t="s">
        <v>22</v>
      </c>
      <c r="E1" s="252" t="s">
        <v>275</v>
      </c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I1" s="253" t="s">
        <v>256</v>
      </c>
      <c r="AJ1" s="253"/>
      <c r="AK1" s="253"/>
    </row>
    <row r="2" spans="1:59" ht="25.5" customHeight="1" x14ac:dyDescent="0.4">
      <c r="B2" s="254" t="s">
        <v>23</v>
      </c>
      <c r="C2" s="255"/>
      <c r="D2" s="255"/>
      <c r="E2" s="256"/>
      <c r="F2" s="188" t="s">
        <v>24</v>
      </c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15"/>
      <c r="S2" s="264" t="s">
        <v>25</v>
      </c>
      <c r="T2" s="265"/>
      <c r="U2" s="265"/>
      <c r="V2" s="266"/>
      <c r="W2" s="267"/>
      <c r="X2" s="268"/>
      <c r="Y2" s="268"/>
      <c r="Z2" s="268"/>
      <c r="AA2" s="268"/>
      <c r="AB2" s="268"/>
      <c r="AC2" s="268"/>
      <c r="AD2" s="268"/>
      <c r="AE2" s="269"/>
      <c r="AI2" s="270" t="s">
        <v>26</v>
      </c>
      <c r="AJ2" s="271"/>
      <c r="AK2" s="272"/>
      <c r="AL2" s="16" t="s">
        <v>27</v>
      </c>
      <c r="AM2" s="17"/>
      <c r="AN2" s="17"/>
    </row>
    <row r="3" spans="1:59" ht="25.5" customHeight="1" x14ac:dyDescent="0.4">
      <c r="B3" s="257"/>
      <c r="C3" s="258"/>
      <c r="D3" s="258"/>
      <c r="E3" s="259"/>
      <c r="F3" s="189" t="s">
        <v>28</v>
      </c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18"/>
      <c r="S3" s="274" t="s">
        <v>29</v>
      </c>
      <c r="T3" s="275"/>
      <c r="U3" s="275"/>
      <c r="V3" s="276"/>
      <c r="W3" s="277" t="s">
        <v>30</v>
      </c>
      <c r="X3" s="278"/>
      <c r="Y3" s="278"/>
      <c r="Z3" s="278"/>
      <c r="AA3" s="278"/>
      <c r="AB3" s="278"/>
      <c r="AC3" s="278"/>
      <c r="AD3" s="278"/>
      <c r="AE3" s="279"/>
      <c r="AI3" s="280" t="s">
        <v>31</v>
      </c>
      <c r="AJ3" s="281"/>
      <c r="AK3" s="282"/>
      <c r="AL3" s="19" t="s">
        <v>32</v>
      </c>
      <c r="AM3" s="17"/>
      <c r="AN3" s="17"/>
    </row>
    <row r="4" spans="1:59" ht="25.5" customHeight="1" thickBot="1" x14ac:dyDescent="0.45">
      <c r="B4" s="260"/>
      <c r="C4" s="261"/>
      <c r="D4" s="261"/>
      <c r="E4" s="262"/>
      <c r="F4" s="190" t="s">
        <v>33</v>
      </c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0"/>
      <c r="S4" s="284"/>
      <c r="T4" s="285"/>
      <c r="U4" s="285"/>
      <c r="V4" s="285"/>
      <c r="W4" s="286"/>
      <c r="X4" s="286"/>
      <c r="Y4" s="286"/>
      <c r="Z4" s="286"/>
      <c r="AA4" s="286"/>
      <c r="AB4" s="286"/>
      <c r="AC4" s="286"/>
      <c r="AD4" s="286"/>
      <c r="AE4" s="287"/>
      <c r="AF4" s="21"/>
      <c r="AG4" s="21"/>
      <c r="AH4" s="21"/>
      <c r="AI4" s="288"/>
      <c r="AJ4" s="288"/>
      <c r="AK4" s="288"/>
      <c r="AL4" s="208" t="s">
        <v>277</v>
      </c>
      <c r="AM4" s="22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1"/>
      <c r="AY4" s="21"/>
      <c r="AZ4" s="21"/>
      <c r="BA4" s="21"/>
      <c r="BB4" s="21"/>
    </row>
    <row r="5" spans="1:59" ht="4.5" customHeight="1" thickBot="1" x14ac:dyDescent="0.45">
      <c r="AI5" s="289"/>
      <c r="AJ5" s="289"/>
      <c r="AK5" s="289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1"/>
      <c r="BD5" s="21"/>
      <c r="BE5" s="21"/>
    </row>
    <row r="6" spans="1:59" ht="21.75" customHeight="1" thickBot="1" x14ac:dyDescent="0.2">
      <c r="A6" s="14" ph="1"/>
      <c r="B6" s="293" t="s">
        <v>34</v>
      </c>
      <c r="C6" s="24" t="s">
        <v>35</v>
      </c>
      <c r="D6" s="24" t="s">
        <v>36</v>
      </c>
      <c r="E6" s="295" t="s">
        <v>37</v>
      </c>
      <c r="F6" s="297" t="s">
        <v>38</v>
      </c>
      <c r="G6" s="299" t="s">
        <v>39</v>
      </c>
      <c r="H6" s="295" t="s">
        <v>40</v>
      </c>
      <c r="I6" s="301" t="s">
        <v>41</v>
      </c>
      <c r="J6" s="301" t="s">
        <v>42</v>
      </c>
      <c r="K6" s="301" t="s">
        <v>43</v>
      </c>
      <c r="L6" s="295" t="s">
        <v>24</v>
      </c>
      <c r="M6" s="301" t="s">
        <v>44</v>
      </c>
      <c r="N6" s="303" t="s">
        <v>45</v>
      </c>
      <c r="O6" s="291"/>
      <c r="P6" s="291"/>
      <c r="Q6" s="291"/>
      <c r="R6" s="25" t="s">
        <v>46</v>
      </c>
      <c r="S6" s="290" t="s">
        <v>46</v>
      </c>
      <c r="T6" s="291"/>
      <c r="U6" s="291"/>
      <c r="V6" s="291"/>
      <c r="W6" s="291"/>
      <c r="X6" s="292"/>
      <c r="Y6" s="290" t="s">
        <v>26</v>
      </c>
      <c r="Z6" s="291"/>
      <c r="AA6" s="292"/>
      <c r="AB6" s="304" t="s">
        <v>31</v>
      </c>
      <c r="AC6" s="305"/>
      <c r="AD6" s="306" t="s">
        <v>47</v>
      </c>
      <c r="AE6" s="297" t="s">
        <v>48</v>
      </c>
      <c r="AI6" s="308" t="s">
        <v>257</v>
      </c>
      <c r="AJ6" s="308"/>
      <c r="AK6" s="308"/>
      <c r="AL6" s="26"/>
      <c r="AM6" s="26"/>
      <c r="AN6" s="23"/>
      <c r="AO6" s="23"/>
      <c r="AP6" s="23"/>
      <c r="AQ6" s="23"/>
      <c r="AR6" s="23"/>
      <c r="AS6" s="23"/>
      <c r="AT6" s="23"/>
      <c r="AU6" s="27" t="s">
        <v>49</v>
      </c>
      <c r="AV6" s="28" t="s">
        <v>50</v>
      </c>
      <c r="AW6" s="29" t="s">
        <v>51</v>
      </c>
      <c r="AX6" s="23"/>
      <c r="AY6" s="30" t="s">
        <v>52</v>
      </c>
      <c r="AZ6" s="30"/>
      <c r="BA6" s="30"/>
      <c r="BB6" s="30"/>
      <c r="BC6" s="30"/>
      <c r="BD6" s="30"/>
      <c r="BE6" s="23"/>
      <c r="BF6" s="23"/>
      <c r="BG6" s="23"/>
    </row>
    <row r="7" spans="1:59" ht="21.75" customHeight="1" thickBot="1" x14ac:dyDescent="0.2">
      <c r="A7" s="14" ph="1"/>
      <c r="B7" s="294"/>
      <c r="C7" s="174" t="s">
        <v>35</v>
      </c>
      <c r="D7" s="174" t="s">
        <v>36</v>
      </c>
      <c r="E7" s="296"/>
      <c r="F7" s="298" t="s">
        <v>38</v>
      </c>
      <c r="G7" s="300" t="s">
        <v>39</v>
      </c>
      <c r="H7" s="296" t="s">
        <v>40</v>
      </c>
      <c r="I7" s="296" t="s">
        <v>41</v>
      </c>
      <c r="J7" s="296" t="s">
        <v>53</v>
      </c>
      <c r="K7" s="296" t="s">
        <v>54</v>
      </c>
      <c r="L7" s="296" t="s">
        <v>24</v>
      </c>
      <c r="M7" s="302"/>
      <c r="N7" s="175" t="s">
        <v>55</v>
      </c>
      <c r="O7" s="175" t="s">
        <v>56</v>
      </c>
      <c r="P7" s="176" t="s">
        <v>57</v>
      </c>
      <c r="Q7" s="175" t="s">
        <v>58</v>
      </c>
      <c r="R7" s="177" t="s">
        <v>46</v>
      </c>
      <c r="S7" s="178" t="s">
        <v>247</v>
      </c>
      <c r="T7" s="179" t="s">
        <v>59</v>
      </c>
      <c r="U7" s="180" t="s">
        <v>60</v>
      </c>
      <c r="V7" s="181" t="s">
        <v>61</v>
      </c>
      <c r="W7" s="182" t="s">
        <v>62</v>
      </c>
      <c r="X7" s="183" t="s">
        <v>63</v>
      </c>
      <c r="Y7" s="184" t="s">
        <v>64</v>
      </c>
      <c r="Z7" s="185" t="s">
        <v>65</v>
      </c>
      <c r="AA7" s="183" t="s">
        <v>66</v>
      </c>
      <c r="AB7" s="186" t="s">
        <v>67</v>
      </c>
      <c r="AC7" s="187" t="s">
        <v>68</v>
      </c>
      <c r="AD7" s="307"/>
      <c r="AE7" s="298"/>
      <c r="AI7" s="309" t="s">
        <v>69</v>
      </c>
      <c r="AJ7" s="312">
        <v>1</v>
      </c>
      <c r="AK7" s="312" t="s">
        <v>70</v>
      </c>
      <c r="AL7" s="37" t="s">
        <v>71</v>
      </c>
      <c r="AM7" s="38">
        <v>1</v>
      </c>
      <c r="AN7"/>
      <c r="AO7"/>
      <c r="AP7" s="39"/>
      <c r="AQ7" s="28"/>
      <c r="AS7" s="40"/>
      <c r="AT7" s="40"/>
      <c r="AU7" s="40"/>
      <c r="AV7" s="40"/>
      <c r="AW7" s="29"/>
      <c r="AX7" s="23"/>
      <c r="AY7" s="31" t="s">
        <v>72</v>
      </c>
      <c r="AZ7" s="32" t="s">
        <v>247</v>
      </c>
      <c r="BA7" s="33" t="s">
        <v>59</v>
      </c>
      <c r="BB7" s="34" t="s">
        <v>60</v>
      </c>
      <c r="BC7" s="35" t="s">
        <v>73</v>
      </c>
      <c r="BD7" s="36" t="s">
        <v>62</v>
      </c>
      <c r="BE7"/>
      <c r="BF7"/>
    </row>
    <row r="8" spans="1:59" ht="21" customHeight="1" x14ac:dyDescent="0.15">
      <c r="A8" s="14" ph="1"/>
      <c r="B8" s="158">
        <v>1</v>
      </c>
      <c r="C8" s="159"/>
      <c r="D8" s="160"/>
      <c r="E8" s="161"/>
      <c r="F8" s="162"/>
      <c r="G8" s="163"/>
      <c r="H8" s="164"/>
      <c r="I8" s="165"/>
      <c r="J8" s="166" t="str">
        <f>IFERROR(VLOOKUP($I8,$AS$8:$AT$34,2,FALSE),"")</f>
        <v/>
      </c>
      <c r="K8" s="165"/>
      <c r="L8" s="204" t="str">
        <f t="shared" ref="L8:L31" si="0">IF($E8="","",$G$2)</f>
        <v/>
      </c>
      <c r="M8" s="166" t="str">
        <f t="shared" ref="M8:M31" si="1">IF($L8="","",IFERROR(VLOOKUP($L8,所属＿水泳,2,FALSE),80))</f>
        <v/>
      </c>
      <c r="N8" s="167"/>
      <c r="O8" s="166" t="str">
        <f t="shared" ref="O8:O31" si="2">IFERROR(VLOOKUP($N8,種目＿水泳,2,FALSE),"")</f>
        <v/>
      </c>
      <c r="P8" s="168"/>
      <c r="Q8" s="166" t="str">
        <f t="shared" ref="Q8:Q31" si="3">IFERROR(VLOOKUP($P8,種目＿水泳,2,FALSE),"")</f>
        <v/>
      </c>
      <c r="R8" s="169" t="str">
        <f t="shared" ref="R8:R30" si="4">AY8</f>
        <v/>
      </c>
      <c r="S8" s="170" t="s">
        <v>74</v>
      </c>
      <c r="T8" s="163" t="str">
        <f t="shared" ref="T8:T31" si="5">$AF8&amp;""</f>
        <v/>
      </c>
      <c r="U8" s="163" t="s">
        <v>74</v>
      </c>
      <c r="V8" s="163"/>
      <c r="W8" s="171"/>
      <c r="X8" s="163" t="s">
        <v>74</v>
      </c>
      <c r="Y8" s="170"/>
      <c r="Z8" s="172"/>
      <c r="AA8" s="162"/>
      <c r="AB8" s="163" t="s">
        <v>74</v>
      </c>
      <c r="AC8" s="173" t="s">
        <v>74</v>
      </c>
      <c r="AD8" s="165" t="s">
        <v>74</v>
      </c>
      <c r="AE8" s="162"/>
      <c r="AF8" s="14" t="str">
        <f>IF($I8="","",IF(OR($I8=8,$I8=9,$I8=11,$I8=13,$I8=14,$I8=15,$I8=17,$I8=18,$I8=19,$I8=22),"○",""))</f>
        <v/>
      </c>
      <c r="AI8" s="310"/>
      <c r="AJ8" s="313"/>
      <c r="AK8" s="313"/>
      <c r="AL8" s="37" t="s">
        <v>75</v>
      </c>
      <c r="AM8" s="38">
        <v>2</v>
      </c>
      <c r="AN8"/>
      <c r="AO8"/>
      <c r="AP8" s="57" t="s">
        <v>76</v>
      </c>
      <c r="AQ8" s="58">
        <v>1</v>
      </c>
      <c r="AR8" s="59"/>
      <c r="AS8" s="40">
        <v>1</v>
      </c>
      <c r="AT8" s="40" t="s">
        <v>77</v>
      </c>
      <c r="AU8" s="60" t="s">
        <v>78</v>
      </c>
      <c r="AV8" s="29">
        <v>1</v>
      </c>
      <c r="AW8" s="29" t="s">
        <v>79</v>
      </c>
      <c r="AX8" s="21"/>
      <c r="AY8" s="31" t="str">
        <f>$AZ8&amp;$BA8&amp;$BB8&amp;$BC8&amp;$BD8</f>
        <v/>
      </c>
      <c r="AZ8" s="29" t="str">
        <f>IF($S8="○","介助","")</f>
        <v/>
      </c>
      <c r="BA8" s="29" t="str">
        <f>IF(OR($T8="○",$T8="◎"),"水中ス","")</f>
        <v/>
      </c>
      <c r="BB8" s="29" t="str">
        <f>IF($U8="○","合図棒","")</f>
        <v/>
      </c>
      <c r="BC8" s="29" t="str">
        <f>IF($V8="○","車椅子","")</f>
        <v/>
      </c>
      <c r="BD8" s="29" t="str">
        <f>IF($W8="","",$W8)</f>
        <v/>
      </c>
    </row>
    <row r="9" spans="1:59" ht="21" customHeight="1" x14ac:dyDescent="0.15">
      <c r="A9" s="14" ph="1"/>
      <c r="B9" s="41">
        <v>2</v>
      </c>
      <c r="C9" s="42"/>
      <c r="D9" s="43"/>
      <c r="E9" s="44"/>
      <c r="F9" s="55"/>
      <c r="G9" s="52"/>
      <c r="H9" s="46"/>
      <c r="I9" s="45"/>
      <c r="J9" s="47" t="str">
        <f t="shared" ref="J9:J31" si="6">IFERROR(VLOOKUP($I9,$AS$8:$AT$34,2,FALSE),"")</f>
        <v/>
      </c>
      <c r="K9" s="45"/>
      <c r="L9" s="205" t="str">
        <f t="shared" si="0"/>
        <v/>
      </c>
      <c r="M9" s="47" t="str">
        <f t="shared" si="1"/>
        <v/>
      </c>
      <c r="N9" s="48"/>
      <c r="O9" s="47" t="str">
        <f t="shared" si="2"/>
        <v/>
      </c>
      <c r="P9" s="49"/>
      <c r="Q9" s="47" t="str">
        <f t="shared" si="3"/>
        <v/>
      </c>
      <c r="R9" s="50" t="str">
        <f t="shared" si="4"/>
        <v/>
      </c>
      <c r="S9" s="51"/>
      <c r="T9" s="52" t="str">
        <f t="shared" si="5"/>
        <v/>
      </c>
      <c r="U9" s="52"/>
      <c r="V9" s="52"/>
      <c r="W9" s="53"/>
      <c r="X9" s="52"/>
      <c r="Y9" s="51"/>
      <c r="Z9" s="54"/>
      <c r="AA9" s="55"/>
      <c r="AB9" s="52" t="s">
        <v>74</v>
      </c>
      <c r="AC9" s="56"/>
      <c r="AD9" s="45"/>
      <c r="AE9" s="55"/>
      <c r="AF9" s="14" t="str">
        <f t="shared" ref="AF9:AF31" si="7">IF($I9="","",IF(OR($I9=8,$I9=9,$I9=11,$I9=13,$I9=14,$I9=15,$I9=17,$I9=18,$I9=19,$I9=22),"○",""))</f>
        <v/>
      </c>
      <c r="AI9" s="310"/>
      <c r="AJ9" s="313"/>
      <c r="AK9" s="313"/>
      <c r="AL9" s="37" t="s">
        <v>80</v>
      </c>
      <c r="AM9" s="38">
        <v>3</v>
      </c>
      <c r="AN9"/>
      <c r="AO9"/>
      <c r="AP9" s="61" t="s">
        <v>81</v>
      </c>
      <c r="AQ9" s="62">
        <v>2</v>
      </c>
      <c r="AR9" s="59"/>
      <c r="AS9" s="40">
        <v>2</v>
      </c>
      <c r="AT9" s="40" t="s">
        <v>77</v>
      </c>
      <c r="AU9" s="60" t="s">
        <v>82</v>
      </c>
      <c r="AV9" s="29">
        <v>2</v>
      </c>
      <c r="AW9" s="29" t="s">
        <v>83</v>
      </c>
      <c r="AX9" s="21"/>
      <c r="AY9" s="31" t="str">
        <f t="shared" ref="AY9:AY54" si="8">$AZ9&amp;$BA9&amp;$BB9&amp;$BC9&amp;$BD9</f>
        <v/>
      </c>
      <c r="AZ9" s="29" t="str">
        <f t="shared" ref="AZ9:AZ54" si="9">IF($S9="○","介助","")</f>
        <v/>
      </c>
      <c r="BA9" s="29" t="str">
        <f t="shared" ref="BA9:BA54" si="10">IF(OR($T9="○",$T9="◎"),"水中ス","")</f>
        <v/>
      </c>
      <c r="BB9" s="29" t="str">
        <f t="shared" ref="BB9:BB54" si="11">IF($U9="○","合図棒","")</f>
        <v/>
      </c>
      <c r="BC9" s="29" t="str">
        <f t="shared" ref="BC9:BC54" si="12">IF($V9="○","車椅子","")</f>
        <v/>
      </c>
      <c r="BD9" s="29" t="str">
        <f t="shared" ref="BD9:BD54" si="13">IF($W9="","",$W9)</f>
        <v/>
      </c>
    </row>
    <row r="10" spans="1:59" ht="21" customHeight="1" x14ac:dyDescent="0.15">
      <c r="A10" s="14" ph="1"/>
      <c r="B10" s="41">
        <v>3</v>
      </c>
      <c r="C10" s="42"/>
      <c r="D10" s="43"/>
      <c r="E10" s="44"/>
      <c r="F10" s="55"/>
      <c r="G10" s="52"/>
      <c r="H10" s="46"/>
      <c r="I10" s="45"/>
      <c r="J10" s="47" t="str">
        <f t="shared" si="6"/>
        <v/>
      </c>
      <c r="K10" s="45"/>
      <c r="L10" s="205" t="str">
        <f t="shared" si="0"/>
        <v/>
      </c>
      <c r="M10" s="47" t="str">
        <f t="shared" si="1"/>
        <v/>
      </c>
      <c r="N10" s="48"/>
      <c r="O10" s="47" t="str">
        <f t="shared" si="2"/>
        <v/>
      </c>
      <c r="P10" s="49"/>
      <c r="Q10" s="47" t="str">
        <f t="shared" si="3"/>
        <v/>
      </c>
      <c r="R10" s="50" t="str">
        <f t="shared" si="4"/>
        <v/>
      </c>
      <c r="S10" s="51"/>
      <c r="T10" s="52" t="str">
        <f t="shared" si="5"/>
        <v/>
      </c>
      <c r="U10" s="52"/>
      <c r="V10" s="52"/>
      <c r="W10" s="53"/>
      <c r="X10" s="52"/>
      <c r="Y10" s="51"/>
      <c r="Z10" s="54"/>
      <c r="AA10" s="55"/>
      <c r="AB10" s="52"/>
      <c r="AC10" s="56"/>
      <c r="AD10" s="45"/>
      <c r="AE10" s="55"/>
      <c r="AF10" s="14" t="str">
        <f t="shared" si="7"/>
        <v/>
      </c>
      <c r="AI10" s="310"/>
      <c r="AJ10" s="313"/>
      <c r="AK10" s="313"/>
      <c r="AL10" s="37" t="s">
        <v>84</v>
      </c>
      <c r="AM10" s="38">
        <v>4</v>
      </c>
      <c r="AN10"/>
      <c r="AO10"/>
      <c r="AP10" s="63" t="s">
        <v>85</v>
      </c>
      <c r="AQ10" s="64">
        <v>3</v>
      </c>
      <c r="AR10" s="59"/>
      <c r="AS10" s="40">
        <v>3</v>
      </c>
      <c r="AT10" s="40" t="s">
        <v>77</v>
      </c>
      <c r="AU10" s="60" t="s">
        <v>86</v>
      </c>
      <c r="AV10" s="29">
        <v>3</v>
      </c>
      <c r="AW10" s="29" t="s">
        <v>87</v>
      </c>
      <c r="AX10" s="21"/>
      <c r="AY10" s="31" t="str">
        <f t="shared" si="8"/>
        <v/>
      </c>
      <c r="AZ10" s="29" t="str">
        <f t="shared" si="9"/>
        <v/>
      </c>
      <c r="BA10" s="29" t="str">
        <f t="shared" si="10"/>
        <v/>
      </c>
      <c r="BB10" s="29" t="str">
        <f t="shared" si="11"/>
        <v/>
      </c>
      <c r="BC10" s="29" t="str">
        <f t="shared" si="12"/>
        <v/>
      </c>
      <c r="BD10" s="29" t="str">
        <f t="shared" si="13"/>
        <v/>
      </c>
    </row>
    <row r="11" spans="1:59" ht="21" customHeight="1" x14ac:dyDescent="0.15">
      <c r="A11" s="14" ph="1"/>
      <c r="B11" s="41">
        <v>4</v>
      </c>
      <c r="C11" s="42"/>
      <c r="D11" s="43"/>
      <c r="E11" s="44"/>
      <c r="F11" s="55"/>
      <c r="G11" s="52"/>
      <c r="H11" s="46"/>
      <c r="I11" s="45"/>
      <c r="J11" s="47" t="str">
        <f t="shared" si="6"/>
        <v/>
      </c>
      <c r="K11" s="45"/>
      <c r="L11" s="205" t="str">
        <f t="shared" si="0"/>
        <v/>
      </c>
      <c r="M11" s="47" t="str">
        <f t="shared" si="1"/>
        <v/>
      </c>
      <c r="N11" s="48"/>
      <c r="O11" s="47" t="str">
        <f t="shared" si="2"/>
        <v/>
      </c>
      <c r="P11" s="49"/>
      <c r="Q11" s="47" t="str">
        <f t="shared" si="3"/>
        <v/>
      </c>
      <c r="R11" s="50" t="str">
        <f t="shared" si="4"/>
        <v/>
      </c>
      <c r="S11" s="51"/>
      <c r="T11" s="52" t="str">
        <f t="shared" si="5"/>
        <v/>
      </c>
      <c r="U11" s="52"/>
      <c r="V11" s="52"/>
      <c r="W11" s="53"/>
      <c r="X11" s="52"/>
      <c r="Y11" s="51"/>
      <c r="Z11" s="54"/>
      <c r="AA11" s="55"/>
      <c r="AB11" s="52"/>
      <c r="AC11" s="56"/>
      <c r="AD11" s="45"/>
      <c r="AE11" s="55"/>
      <c r="AF11" s="14" t="str">
        <f t="shared" si="7"/>
        <v/>
      </c>
      <c r="AI11" s="310"/>
      <c r="AJ11" s="313"/>
      <c r="AK11" s="314"/>
      <c r="AL11" s="37" t="s">
        <v>88</v>
      </c>
      <c r="AM11" s="38">
        <v>5</v>
      </c>
      <c r="AN11"/>
      <c r="AO11"/>
      <c r="AP11" s="63" t="s">
        <v>89</v>
      </c>
      <c r="AQ11" s="64">
        <v>4</v>
      </c>
      <c r="AR11" s="59"/>
      <c r="AS11" s="40">
        <v>4</v>
      </c>
      <c r="AT11" s="40" t="s">
        <v>77</v>
      </c>
      <c r="AU11" s="60" t="s">
        <v>90</v>
      </c>
      <c r="AV11" s="29">
        <v>4</v>
      </c>
      <c r="AW11" s="29" t="s">
        <v>91</v>
      </c>
      <c r="AX11" s="21"/>
      <c r="AY11" s="31" t="str">
        <f t="shared" si="8"/>
        <v/>
      </c>
      <c r="AZ11" s="29" t="str">
        <f t="shared" si="9"/>
        <v/>
      </c>
      <c r="BA11" s="29" t="str">
        <f t="shared" si="10"/>
        <v/>
      </c>
      <c r="BB11" s="29" t="str">
        <f t="shared" si="11"/>
        <v/>
      </c>
      <c r="BC11" s="29" t="str">
        <f t="shared" si="12"/>
        <v/>
      </c>
      <c r="BD11" s="29" t="str">
        <f t="shared" si="13"/>
        <v/>
      </c>
    </row>
    <row r="12" spans="1:59" ht="21" customHeight="1" x14ac:dyDescent="0.15">
      <c r="A12" s="14" ph="1"/>
      <c r="B12" s="41">
        <v>5</v>
      </c>
      <c r="C12" s="42"/>
      <c r="D12" s="43"/>
      <c r="E12" s="44"/>
      <c r="F12" s="55"/>
      <c r="G12" s="52"/>
      <c r="H12" s="46"/>
      <c r="I12" s="45"/>
      <c r="J12" s="47" t="str">
        <f t="shared" si="6"/>
        <v/>
      </c>
      <c r="K12" s="45"/>
      <c r="L12" s="205" t="str">
        <f t="shared" si="0"/>
        <v/>
      </c>
      <c r="M12" s="47" t="str">
        <f t="shared" si="1"/>
        <v/>
      </c>
      <c r="N12" s="48"/>
      <c r="O12" s="47" t="str">
        <f t="shared" si="2"/>
        <v/>
      </c>
      <c r="P12" s="49"/>
      <c r="Q12" s="47" t="str">
        <f t="shared" si="3"/>
        <v/>
      </c>
      <c r="R12" s="50" t="str">
        <f t="shared" si="4"/>
        <v/>
      </c>
      <c r="S12" s="51"/>
      <c r="T12" s="52" t="str">
        <f t="shared" si="5"/>
        <v/>
      </c>
      <c r="U12" s="52"/>
      <c r="V12" s="52"/>
      <c r="W12" s="53"/>
      <c r="X12" s="52"/>
      <c r="Y12" s="51"/>
      <c r="Z12" s="54"/>
      <c r="AA12" s="55"/>
      <c r="AB12" s="52"/>
      <c r="AC12" s="56"/>
      <c r="AD12" s="45"/>
      <c r="AE12" s="55"/>
      <c r="AF12" s="14" t="str">
        <f t="shared" si="7"/>
        <v/>
      </c>
      <c r="AI12" s="310"/>
      <c r="AJ12" s="313"/>
      <c r="AK12" s="312" t="s">
        <v>92</v>
      </c>
      <c r="AL12" s="37" t="s">
        <v>93</v>
      </c>
      <c r="AM12" s="38">
        <v>6</v>
      </c>
      <c r="AN12"/>
      <c r="AO12"/>
      <c r="AP12" s="63" t="s">
        <v>94</v>
      </c>
      <c r="AQ12" s="64">
        <v>5</v>
      </c>
      <c r="AR12" s="59"/>
      <c r="AS12" s="40">
        <v>5</v>
      </c>
      <c r="AT12" s="40" t="s">
        <v>77</v>
      </c>
      <c r="AU12" s="60" t="s">
        <v>95</v>
      </c>
      <c r="AV12" s="29">
        <v>5</v>
      </c>
      <c r="AW12" s="29" t="s">
        <v>96</v>
      </c>
      <c r="AX12" s="21"/>
      <c r="AY12" s="31" t="str">
        <f t="shared" si="8"/>
        <v/>
      </c>
      <c r="AZ12" s="29" t="str">
        <f t="shared" si="9"/>
        <v/>
      </c>
      <c r="BA12" s="29" t="str">
        <f t="shared" si="10"/>
        <v/>
      </c>
      <c r="BB12" s="29" t="str">
        <f t="shared" si="11"/>
        <v/>
      </c>
      <c r="BC12" s="29" t="str">
        <f t="shared" si="12"/>
        <v/>
      </c>
      <c r="BD12" s="29" t="str">
        <f t="shared" si="13"/>
        <v/>
      </c>
    </row>
    <row r="13" spans="1:59" ht="21" customHeight="1" x14ac:dyDescent="0.15">
      <c r="A13" s="14" ph="1"/>
      <c r="B13" s="41">
        <v>6</v>
      </c>
      <c r="C13" s="42"/>
      <c r="D13" s="43"/>
      <c r="E13" s="44"/>
      <c r="F13" s="55"/>
      <c r="G13" s="52"/>
      <c r="H13" s="46"/>
      <c r="I13" s="45"/>
      <c r="J13" s="47" t="str">
        <f t="shared" si="6"/>
        <v/>
      </c>
      <c r="K13" s="45"/>
      <c r="L13" s="205" t="str">
        <f t="shared" si="0"/>
        <v/>
      </c>
      <c r="M13" s="47" t="str">
        <f t="shared" si="1"/>
        <v/>
      </c>
      <c r="N13" s="48"/>
      <c r="O13" s="47" t="str">
        <f t="shared" si="2"/>
        <v/>
      </c>
      <c r="P13" s="49"/>
      <c r="Q13" s="47" t="str">
        <f t="shared" si="3"/>
        <v/>
      </c>
      <c r="R13" s="50" t="str">
        <f t="shared" si="4"/>
        <v/>
      </c>
      <c r="S13" s="51"/>
      <c r="T13" s="52" t="str">
        <f t="shared" si="5"/>
        <v/>
      </c>
      <c r="U13" s="52"/>
      <c r="V13" s="52"/>
      <c r="W13" s="53"/>
      <c r="X13" s="52"/>
      <c r="Y13" s="51"/>
      <c r="Z13" s="54"/>
      <c r="AA13" s="55"/>
      <c r="AB13" s="52"/>
      <c r="AC13" s="56"/>
      <c r="AD13" s="45"/>
      <c r="AE13" s="55"/>
      <c r="AF13" s="14" t="str">
        <f t="shared" si="7"/>
        <v/>
      </c>
      <c r="AI13" s="310"/>
      <c r="AJ13" s="313"/>
      <c r="AK13" s="313"/>
      <c r="AL13" s="37" t="s">
        <v>97</v>
      </c>
      <c r="AM13" s="38">
        <v>7</v>
      </c>
      <c r="AN13"/>
      <c r="AO13"/>
      <c r="AP13" s="63" t="s">
        <v>98</v>
      </c>
      <c r="AQ13" s="64">
        <v>6</v>
      </c>
      <c r="AR13" s="59"/>
      <c r="AS13" s="40">
        <v>6</v>
      </c>
      <c r="AT13" s="40" t="s">
        <v>77</v>
      </c>
      <c r="AU13" s="60" t="s">
        <v>99</v>
      </c>
      <c r="AV13" s="29">
        <v>6</v>
      </c>
      <c r="AW13" s="29" t="s">
        <v>100</v>
      </c>
      <c r="AX13" s="21"/>
      <c r="AY13" s="31" t="str">
        <f t="shared" si="8"/>
        <v/>
      </c>
      <c r="AZ13" s="29" t="str">
        <f t="shared" si="9"/>
        <v/>
      </c>
      <c r="BA13" s="29" t="str">
        <f t="shared" si="10"/>
        <v/>
      </c>
      <c r="BB13" s="29" t="str">
        <f t="shared" si="11"/>
        <v/>
      </c>
      <c r="BC13" s="29" t="str">
        <f t="shared" si="12"/>
        <v/>
      </c>
      <c r="BD13" s="29" t="str">
        <f t="shared" si="13"/>
        <v/>
      </c>
    </row>
    <row r="14" spans="1:59" ht="21" customHeight="1" x14ac:dyDescent="0.15">
      <c r="A14" s="14" ph="1"/>
      <c r="B14" s="41">
        <v>7</v>
      </c>
      <c r="C14" s="42"/>
      <c r="D14" s="43"/>
      <c r="E14" s="44"/>
      <c r="F14" s="55"/>
      <c r="G14" s="52"/>
      <c r="H14" s="46"/>
      <c r="I14" s="45"/>
      <c r="J14" s="47" t="str">
        <f t="shared" si="6"/>
        <v/>
      </c>
      <c r="K14" s="45"/>
      <c r="L14" s="205" t="str">
        <f t="shared" si="0"/>
        <v/>
      </c>
      <c r="M14" s="47" t="str">
        <f t="shared" si="1"/>
        <v/>
      </c>
      <c r="N14" s="48"/>
      <c r="O14" s="47" t="str">
        <f t="shared" si="2"/>
        <v/>
      </c>
      <c r="P14" s="49"/>
      <c r="Q14" s="47" t="str">
        <f t="shared" si="3"/>
        <v/>
      </c>
      <c r="R14" s="50" t="str">
        <f t="shared" si="4"/>
        <v/>
      </c>
      <c r="S14" s="51"/>
      <c r="T14" s="52" t="str">
        <f t="shared" si="5"/>
        <v/>
      </c>
      <c r="U14" s="52"/>
      <c r="V14" s="52"/>
      <c r="W14" s="53"/>
      <c r="X14" s="52"/>
      <c r="Y14" s="51"/>
      <c r="Z14" s="54"/>
      <c r="AA14" s="55"/>
      <c r="AB14" s="52"/>
      <c r="AC14" s="56"/>
      <c r="AD14" s="45"/>
      <c r="AE14" s="55"/>
      <c r="AF14" s="14" t="str">
        <f t="shared" si="7"/>
        <v/>
      </c>
      <c r="AI14" s="310"/>
      <c r="AJ14" s="313"/>
      <c r="AK14" s="313"/>
      <c r="AL14" s="37" t="s">
        <v>101</v>
      </c>
      <c r="AM14" s="38">
        <v>8</v>
      </c>
      <c r="AN14"/>
      <c r="AO14"/>
      <c r="AP14" s="63" t="s">
        <v>102</v>
      </c>
      <c r="AQ14" s="64">
        <v>7</v>
      </c>
      <c r="AR14" s="59"/>
      <c r="AS14" s="40">
        <v>7</v>
      </c>
      <c r="AT14" s="40" t="s">
        <v>77</v>
      </c>
      <c r="AU14" s="60" t="s">
        <v>103</v>
      </c>
      <c r="AV14" s="29">
        <v>7</v>
      </c>
      <c r="AW14" s="29" t="s">
        <v>104</v>
      </c>
      <c r="AX14" s="21"/>
      <c r="AY14" s="31" t="str">
        <f t="shared" si="8"/>
        <v/>
      </c>
      <c r="AZ14" s="29" t="str">
        <f t="shared" si="9"/>
        <v/>
      </c>
      <c r="BA14" s="29" t="str">
        <f t="shared" si="10"/>
        <v/>
      </c>
      <c r="BB14" s="29" t="str">
        <f t="shared" si="11"/>
        <v/>
      </c>
      <c r="BC14" s="29" t="str">
        <f t="shared" si="12"/>
        <v/>
      </c>
      <c r="BD14" s="29" t="str">
        <f t="shared" si="13"/>
        <v/>
      </c>
    </row>
    <row r="15" spans="1:59" ht="21" customHeight="1" x14ac:dyDescent="0.15">
      <c r="A15" s="14" ph="1"/>
      <c r="B15" s="41">
        <v>8</v>
      </c>
      <c r="C15" s="42"/>
      <c r="D15" s="43"/>
      <c r="E15" s="44"/>
      <c r="F15" s="55"/>
      <c r="G15" s="52"/>
      <c r="H15" s="46"/>
      <c r="I15" s="45"/>
      <c r="J15" s="47" t="str">
        <f t="shared" si="6"/>
        <v/>
      </c>
      <c r="K15" s="45"/>
      <c r="L15" s="205" t="str">
        <f>IF($E15="","",$G$2)</f>
        <v/>
      </c>
      <c r="M15" s="47" t="str">
        <f t="shared" si="1"/>
        <v/>
      </c>
      <c r="N15" s="48"/>
      <c r="O15" s="47" t="str">
        <f t="shared" si="2"/>
        <v/>
      </c>
      <c r="P15" s="49"/>
      <c r="Q15" s="47" t="str">
        <f t="shared" si="3"/>
        <v/>
      </c>
      <c r="R15" s="50" t="str">
        <f t="shared" si="4"/>
        <v/>
      </c>
      <c r="S15" s="51"/>
      <c r="T15" s="52" t="str">
        <f t="shared" si="5"/>
        <v/>
      </c>
      <c r="U15" s="52"/>
      <c r="V15" s="52"/>
      <c r="W15" s="53"/>
      <c r="X15" s="52"/>
      <c r="Y15" s="51"/>
      <c r="Z15" s="54"/>
      <c r="AA15" s="55"/>
      <c r="AB15" s="52"/>
      <c r="AC15" s="56"/>
      <c r="AD15" s="45"/>
      <c r="AE15" s="55"/>
      <c r="AF15" s="14" t="str">
        <f t="shared" si="7"/>
        <v/>
      </c>
      <c r="AI15" s="310"/>
      <c r="AJ15" s="313"/>
      <c r="AK15" s="314"/>
      <c r="AL15" s="37" t="s">
        <v>105</v>
      </c>
      <c r="AM15" s="38">
        <v>9</v>
      </c>
      <c r="AN15"/>
      <c r="AO15"/>
      <c r="AP15" s="63" t="s">
        <v>106</v>
      </c>
      <c r="AQ15" s="64">
        <v>8</v>
      </c>
      <c r="AR15" s="59"/>
      <c r="AS15" s="40">
        <v>8</v>
      </c>
      <c r="AT15" s="40" t="s">
        <v>77</v>
      </c>
      <c r="AU15" s="60" t="s">
        <v>107</v>
      </c>
      <c r="AV15" s="29">
        <v>8</v>
      </c>
      <c r="AW15" s="29" t="s">
        <v>108</v>
      </c>
      <c r="AX15" s="21"/>
      <c r="AY15" s="31" t="str">
        <f t="shared" si="8"/>
        <v/>
      </c>
      <c r="AZ15" s="29" t="str">
        <f t="shared" si="9"/>
        <v/>
      </c>
      <c r="BA15" s="29" t="str">
        <f t="shared" si="10"/>
        <v/>
      </c>
      <c r="BB15" s="29" t="str">
        <f t="shared" si="11"/>
        <v/>
      </c>
      <c r="BC15" s="29" t="str">
        <f t="shared" si="12"/>
        <v/>
      </c>
      <c r="BD15" s="29" t="str">
        <f t="shared" si="13"/>
        <v/>
      </c>
    </row>
    <row r="16" spans="1:59" ht="21" customHeight="1" x14ac:dyDescent="0.15">
      <c r="A16" s="14" ph="1"/>
      <c r="B16" s="41">
        <v>9</v>
      </c>
      <c r="C16" s="42"/>
      <c r="D16" s="43"/>
      <c r="E16" s="44"/>
      <c r="F16" s="55"/>
      <c r="G16" s="52"/>
      <c r="H16" s="46"/>
      <c r="I16" s="45"/>
      <c r="J16" s="47" t="str">
        <f t="shared" si="6"/>
        <v/>
      </c>
      <c r="K16" s="45"/>
      <c r="L16" s="205" t="str">
        <f t="shared" si="0"/>
        <v/>
      </c>
      <c r="M16" s="47" t="str">
        <f t="shared" si="1"/>
        <v/>
      </c>
      <c r="N16" s="48"/>
      <c r="O16" s="47" t="str">
        <f t="shared" si="2"/>
        <v/>
      </c>
      <c r="P16" s="49"/>
      <c r="Q16" s="47" t="str">
        <f t="shared" si="3"/>
        <v/>
      </c>
      <c r="R16" s="50" t="str">
        <f t="shared" si="4"/>
        <v/>
      </c>
      <c r="S16" s="51"/>
      <c r="T16" s="52" t="str">
        <f t="shared" si="5"/>
        <v/>
      </c>
      <c r="U16" s="52"/>
      <c r="V16" s="52"/>
      <c r="W16" s="53"/>
      <c r="X16" s="52"/>
      <c r="Y16" s="51"/>
      <c r="Z16" s="54"/>
      <c r="AA16" s="55"/>
      <c r="AB16" s="52"/>
      <c r="AC16" s="56"/>
      <c r="AD16" s="45"/>
      <c r="AE16" s="55"/>
      <c r="AF16" s="14" t="str">
        <f t="shared" si="7"/>
        <v/>
      </c>
      <c r="AI16" s="310"/>
      <c r="AJ16" s="313"/>
      <c r="AK16" s="312" t="s">
        <v>109</v>
      </c>
      <c r="AL16" s="37" t="s">
        <v>110</v>
      </c>
      <c r="AM16" s="38">
        <v>10</v>
      </c>
      <c r="AN16"/>
      <c r="AO16"/>
      <c r="AP16" s="63" t="s">
        <v>111</v>
      </c>
      <c r="AQ16" s="64">
        <v>9</v>
      </c>
      <c r="AR16" s="59"/>
      <c r="AS16" s="40">
        <v>9</v>
      </c>
      <c r="AT16" s="40" t="s">
        <v>77</v>
      </c>
      <c r="AU16" s="60"/>
      <c r="AV16" s="29"/>
      <c r="AW16" s="29" t="s">
        <v>112</v>
      </c>
      <c r="AX16" s="21"/>
      <c r="AY16" s="31" t="str">
        <f t="shared" si="8"/>
        <v/>
      </c>
      <c r="AZ16" s="29" t="str">
        <f t="shared" si="9"/>
        <v/>
      </c>
      <c r="BA16" s="29" t="str">
        <f t="shared" si="10"/>
        <v/>
      </c>
      <c r="BB16" s="29" t="str">
        <f t="shared" si="11"/>
        <v/>
      </c>
      <c r="BC16" s="29" t="str">
        <f t="shared" si="12"/>
        <v/>
      </c>
      <c r="BD16" s="29" t="str">
        <f t="shared" si="13"/>
        <v/>
      </c>
    </row>
    <row r="17" spans="1:56" ht="21" customHeight="1" x14ac:dyDescent="0.15">
      <c r="A17" s="14" ph="1"/>
      <c r="B17" s="41">
        <v>10</v>
      </c>
      <c r="C17" s="42"/>
      <c r="D17" s="43"/>
      <c r="E17" s="44"/>
      <c r="F17" s="55"/>
      <c r="G17" s="52"/>
      <c r="H17" s="46"/>
      <c r="I17" s="45"/>
      <c r="J17" s="47" t="str">
        <f t="shared" si="6"/>
        <v/>
      </c>
      <c r="K17" s="45"/>
      <c r="L17" s="205" t="str">
        <f t="shared" si="0"/>
        <v/>
      </c>
      <c r="M17" s="47" t="str">
        <f t="shared" si="1"/>
        <v/>
      </c>
      <c r="N17" s="48"/>
      <c r="O17" s="47" t="str">
        <f t="shared" si="2"/>
        <v/>
      </c>
      <c r="P17" s="49"/>
      <c r="Q17" s="47" t="str">
        <f t="shared" si="3"/>
        <v/>
      </c>
      <c r="R17" s="50" t="str">
        <f t="shared" si="4"/>
        <v/>
      </c>
      <c r="S17" s="51"/>
      <c r="T17" s="52" t="str">
        <f t="shared" si="5"/>
        <v/>
      </c>
      <c r="U17" s="52"/>
      <c r="V17" s="52"/>
      <c r="W17" s="53"/>
      <c r="X17" s="52"/>
      <c r="Y17" s="51"/>
      <c r="Z17" s="54"/>
      <c r="AA17" s="55"/>
      <c r="AB17" s="52"/>
      <c r="AC17" s="56"/>
      <c r="AD17" s="45"/>
      <c r="AE17" s="55"/>
      <c r="AF17" s="14" t="str">
        <f t="shared" si="7"/>
        <v/>
      </c>
      <c r="AI17" s="310"/>
      <c r="AJ17" s="313"/>
      <c r="AK17" s="314"/>
      <c r="AL17" s="37" t="s">
        <v>113</v>
      </c>
      <c r="AM17" s="38">
        <v>11</v>
      </c>
      <c r="AN17"/>
      <c r="AO17"/>
      <c r="AP17" s="63" t="s">
        <v>114</v>
      </c>
      <c r="AQ17" s="64">
        <v>10</v>
      </c>
      <c r="AR17" s="59"/>
      <c r="AS17" s="40">
        <v>10</v>
      </c>
      <c r="AT17" s="40" t="s">
        <v>77</v>
      </c>
      <c r="AU17" s="60"/>
      <c r="AV17" s="29"/>
      <c r="AW17" s="29" t="s">
        <v>115</v>
      </c>
      <c r="AX17" s="21"/>
      <c r="AY17" s="31" t="str">
        <f t="shared" si="8"/>
        <v/>
      </c>
      <c r="AZ17" s="29" t="str">
        <f t="shared" si="9"/>
        <v/>
      </c>
      <c r="BA17" s="29" t="str">
        <f t="shared" si="10"/>
        <v/>
      </c>
      <c r="BB17" s="29" t="str">
        <f t="shared" si="11"/>
        <v/>
      </c>
      <c r="BC17" s="29" t="str">
        <f t="shared" si="12"/>
        <v/>
      </c>
      <c r="BD17" s="29" t="str">
        <f t="shared" si="13"/>
        <v/>
      </c>
    </row>
    <row r="18" spans="1:56" ht="21" customHeight="1" x14ac:dyDescent="0.15">
      <c r="A18" s="14" ph="1"/>
      <c r="B18" s="41">
        <v>11</v>
      </c>
      <c r="C18" s="42"/>
      <c r="D18" s="43"/>
      <c r="E18" s="44"/>
      <c r="F18" s="55"/>
      <c r="G18" s="52"/>
      <c r="H18" s="46"/>
      <c r="I18" s="45"/>
      <c r="J18" s="47" t="str">
        <f t="shared" si="6"/>
        <v/>
      </c>
      <c r="K18" s="45"/>
      <c r="L18" s="205" t="str">
        <f t="shared" si="0"/>
        <v/>
      </c>
      <c r="M18" s="47" t="str">
        <f t="shared" si="1"/>
        <v/>
      </c>
      <c r="N18" s="48"/>
      <c r="O18" s="47" t="str">
        <f t="shared" si="2"/>
        <v/>
      </c>
      <c r="P18" s="49"/>
      <c r="Q18" s="47" t="str">
        <f t="shared" si="3"/>
        <v/>
      </c>
      <c r="R18" s="50" t="str">
        <f t="shared" si="4"/>
        <v/>
      </c>
      <c r="S18" s="51"/>
      <c r="T18" s="52" t="str">
        <f t="shared" si="5"/>
        <v/>
      </c>
      <c r="U18" s="52"/>
      <c r="V18" s="52"/>
      <c r="W18" s="53"/>
      <c r="X18" s="52"/>
      <c r="Y18" s="51"/>
      <c r="Z18" s="54"/>
      <c r="AA18" s="55"/>
      <c r="AB18" s="52"/>
      <c r="AC18" s="56"/>
      <c r="AD18" s="45"/>
      <c r="AE18" s="55"/>
      <c r="AF18" s="14" t="str">
        <f t="shared" si="7"/>
        <v/>
      </c>
      <c r="AI18" s="310"/>
      <c r="AJ18" s="314"/>
      <c r="AK18" s="38" t="s">
        <v>116</v>
      </c>
      <c r="AL18" s="37" t="s">
        <v>116</v>
      </c>
      <c r="AM18" s="38">
        <v>12</v>
      </c>
      <c r="AN18"/>
      <c r="AO18"/>
      <c r="AP18" s="63" t="s">
        <v>117</v>
      </c>
      <c r="AQ18" s="64">
        <v>11</v>
      </c>
      <c r="AR18" s="59"/>
      <c r="AS18" s="40">
        <v>11</v>
      </c>
      <c r="AT18" s="40" t="s">
        <v>77</v>
      </c>
      <c r="AU18" s="65"/>
      <c r="AV18" s="29"/>
      <c r="AW18" s="29" t="s">
        <v>118</v>
      </c>
      <c r="AX18" s="21"/>
      <c r="AY18" s="31" t="str">
        <f t="shared" si="8"/>
        <v/>
      </c>
      <c r="AZ18" s="29" t="str">
        <f t="shared" si="9"/>
        <v/>
      </c>
      <c r="BA18" s="29" t="str">
        <f t="shared" si="10"/>
        <v/>
      </c>
      <c r="BB18" s="29" t="str">
        <f t="shared" si="11"/>
        <v/>
      </c>
      <c r="BC18" s="29" t="str">
        <f t="shared" si="12"/>
        <v/>
      </c>
      <c r="BD18" s="29" t="str">
        <f t="shared" si="13"/>
        <v/>
      </c>
    </row>
    <row r="19" spans="1:56" ht="21" customHeight="1" x14ac:dyDescent="0.15">
      <c r="A19" s="14" ph="1"/>
      <c r="B19" s="41">
        <v>12</v>
      </c>
      <c r="C19" s="42"/>
      <c r="D19" s="43"/>
      <c r="E19" s="44"/>
      <c r="F19" s="55"/>
      <c r="G19" s="52"/>
      <c r="H19" s="46"/>
      <c r="I19" s="45"/>
      <c r="J19" s="47" t="str">
        <f t="shared" si="6"/>
        <v/>
      </c>
      <c r="K19" s="45"/>
      <c r="L19" s="205" t="str">
        <f t="shared" si="0"/>
        <v/>
      </c>
      <c r="M19" s="47" t="str">
        <f t="shared" si="1"/>
        <v/>
      </c>
      <c r="N19" s="48"/>
      <c r="O19" s="47" t="str">
        <f t="shared" si="2"/>
        <v/>
      </c>
      <c r="P19" s="49"/>
      <c r="Q19" s="47" t="str">
        <f t="shared" si="3"/>
        <v/>
      </c>
      <c r="R19" s="50" t="str">
        <f t="shared" si="4"/>
        <v/>
      </c>
      <c r="S19" s="51"/>
      <c r="T19" s="52" t="str">
        <f t="shared" si="5"/>
        <v/>
      </c>
      <c r="U19" s="52"/>
      <c r="V19" s="52"/>
      <c r="W19" s="53"/>
      <c r="X19" s="52"/>
      <c r="Y19" s="51"/>
      <c r="Z19" s="54"/>
      <c r="AA19" s="55"/>
      <c r="AB19" s="52"/>
      <c r="AC19" s="56"/>
      <c r="AD19" s="45"/>
      <c r="AE19" s="55"/>
      <c r="AF19" s="14" t="str">
        <f t="shared" si="7"/>
        <v/>
      </c>
      <c r="AI19" s="310"/>
      <c r="AJ19" s="312">
        <v>2</v>
      </c>
      <c r="AK19" s="319" t="s">
        <v>119</v>
      </c>
      <c r="AL19" s="37" t="s">
        <v>120</v>
      </c>
      <c r="AM19" s="38">
        <v>13</v>
      </c>
      <c r="AN19"/>
      <c r="AO19"/>
      <c r="AP19" s="63" t="s">
        <v>121</v>
      </c>
      <c r="AQ19" s="64">
        <v>12</v>
      </c>
      <c r="AR19" s="59"/>
      <c r="AS19" s="40">
        <v>12</v>
      </c>
      <c r="AT19" s="40" t="s">
        <v>77</v>
      </c>
      <c r="AU19" s="65"/>
      <c r="AV19" s="29"/>
      <c r="AW19" s="29" t="s">
        <v>122</v>
      </c>
      <c r="AY19" s="31" t="str">
        <f t="shared" si="8"/>
        <v/>
      </c>
      <c r="AZ19" s="29" t="str">
        <f t="shared" si="9"/>
        <v/>
      </c>
      <c r="BA19" s="29" t="str">
        <f t="shared" si="10"/>
        <v/>
      </c>
      <c r="BB19" s="29" t="str">
        <f t="shared" si="11"/>
        <v/>
      </c>
      <c r="BC19" s="29" t="str">
        <f t="shared" si="12"/>
        <v/>
      </c>
      <c r="BD19" s="29" t="str">
        <f t="shared" si="13"/>
        <v/>
      </c>
    </row>
    <row r="20" spans="1:56" ht="21" customHeight="1" x14ac:dyDescent="0.15">
      <c r="A20" s="14" ph="1"/>
      <c r="B20" s="41">
        <v>13</v>
      </c>
      <c r="C20" s="42"/>
      <c r="D20" s="43"/>
      <c r="E20" s="44"/>
      <c r="F20" s="55"/>
      <c r="G20" s="52"/>
      <c r="H20" s="46"/>
      <c r="I20" s="45"/>
      <c r="J20" s="47" t="str">
        <f t="shared" si="6"/>
        <v/>
      </c>
      <c r="K20" s="45"/>
      <c r="L20" s="205" t="str">
        <f t="shared" si="0"/>
        <v/>
      </c>
      <c r="M20" s="47" t="str">
        <f t="shared" si="1"/>
        <v/>
      </c>
      <c r="N20" s="48"/>
      <c r="O20" s="47" t="str">
        <f t="shared" si="2"/>
        <v/>
      </c>
      <c r="P20" s="49"/>
      <c r="Q20" s="47" t="str">
        <f t="shared" si="3"/>
        <v/>
      </c>
      <c r="R20" s="50" t="str">
        <f t="shared" si="4"/>
        <v/>
      </c>
      <c r="S20" s="51"/>
      <c r="T20" s="52" t="str">
        <f t="shared" si="5"/>
        <v/>
      </c>
      <c r="U20" s="52"/>
      <c r="V20" s="52"/>
      <c r="W20" s="53"/>
      <c r="X20" s="52"/>
      <c r="Y20" s="51"/>
      <c r="Z20" s="54"/>
      <c r="AA20" s="55"/>
      <c r="AB20" s="52"/>
      <c r="AC20" s="56"/>
      <c r="AD20" s="45"/>
      <c r="AE20" s="55"/>
      <c r="AF20" s="14" t="str">
        <f t="shared" si="7"/>
        <v/>
      </c>
      <c r="AI20" s="310"/>
      <c r="AJ20" s="313"/>
      <c r="AK20" s="320"/>
      <c r="AL20" s="37" t="s">
        <v>123</v>
      </c>
      <c r="AM20" s="38">
        <v>14</v>
      </c>
      <c r="AN20"/>
      <c r="AO20"/>
      <c r="AP20" s="63" t="s">
        <v>124</v>
      </c>
      <c r="AQ20" s="64">
        <v>13</v>
      </c>
      <c r="AR20" s="59"/>
      <c r="AS20" s="40">
        <v>13</v>
      </c>
      <c r="AT20" s="40" t="s">
        <v>77</v>
      </c>
      <c r="AU20" s="29"/>
      <c r="AV20" s="29"/>
      <c r="AY20" s="31" t="str">
        <f t="shared" si="8"/>
        <v/>
      </c>
      <c r="AZ20" s="29" t="str">
        <f t="shared" si="9"/>
        <v/>
      </c>
      <c r="BA20" s="29" t="str">
        <f t="shared" si="10"/>
        <v/>
      </c>
      <c r="BB20" s="29" t="str">
        <f t="shared" si="11"/>
        <v/>
      </c>
      <c r="BC20" s="29" t="str">
        <f t="shared" si="12"/>
        <v/>
      </c>
      <c r="BD20" s="29" t="str">
        <f t="shared" si="13"/>
        <v/>
      </c>
    </row>
    <row r="21" spans="1:56" ht="21" customHeight="1" x14ac:dyDescent="0.15">
      <c r="A21" s="14" ph="1"/>
      <c r="B21" s="41">
        <v>14</v>
      </c>
      <c r="C21" s="42"/>
      <c r="D21" s="43"/>
      <c r="E21" s="44"/>
      <c r="F21" s="55"/>
      <c r="G21" s="52"/>
      <c r="H21" s="46"/>
      <c r="I21" s="45"/>
      <c r="J21" s="47" t="str">
        <f t="shared" si="6"/>
        <v/>
      </c>
      <c r="K21" s="45"/>
      <c r="L21" s="205" t="str">
        <f t="shared" si="0"/>
        <v/>
      </c>
      <c r="M21" s="47" t="str">
        <f t="shared" si="1"/>
        <v/>
      </c>
      <c r="N21" s="48"/>
      <c r="O21" s="47" t="str">
        <f t="shared" si="2"/>
        <v/>
      </c>
      <c r="P21" s="49"/>
      <c r="Q21" s="47" t="str">
        <f t="shared" si="3"/>
        <v/>
      </c>
      <c r="R21" s="50" t="str">
        <f t="shared" si="4"/>
        <v/>
      </c>
      <c r="S21" s="51"/>
      <c r="T21" s="52" t="str">
        <f t="shared" si="5"/>
        <v/>
      </c>
      <c r="U21" s="52"/>
      <c r="V21" s="52"/>
      <c r="W21" s="53"/>
      <c r="X21" s="52"/>
      <c r="Y21" s="51"/>
      <c r="Z21" s="54"/>
      <c r="AA21" s="55"/>
      <c r="AB21" s="52"/>
      <c r="AC21" s="56"/>
      <c r="AD21" s="45"/>
      <c r="AE21" s="55"/>
      <c r="AF21" s="14" t="str">
        <f t="shared" si="7"/>
        <v/>
      </c>
      <c r="AI21" s="310"/>
      <c r="AJ21" s="313"/>
      <c r="AK21" s="320"/>
      <c r="AL21" s="37" t="s">
        <v>125</v>
      </c>
      <c r="AM21" s="38">
        <v>15</v>
      </c>
      <c r="AN21"/>
      <c r="AO21"/>
      <c r="AP21" s="63" t="s">
        <v>126</v>
      </c>
      <c r="AQ21" s="64">
        <v>14</v>
      </c>
      <c r="AR21" s="59"/>
      <c r="AS21" s="40">
        <v>14</v>
      </c>
      <c r="AT21" s="40" t="s">
        <v>77</v>
      </c>
      <c r="AU21" s="29"/>
      <c r="AV21" s="29"/>
      <c r="AY21" s="31" t="str">
        <f t="shared" si="8"/>
        <v/>
      </c>
      <c r="AZ21" s="29" t="str">
        <f t="shared" si="9"/>
        <v/>
      </c>
      <c r="BA21" s="29" t="str">
        <f t="shared" si="10"/>
        <v/>
      </c>
      <c r="BB21" s="29" t="str">
        <f t="shared" si="11"/>
        <v/>
      </c>
      <c r="BC21" s="29" t="str">
        <f t="shared" si="12"/>
        <v/>
      </c>
      <c r="BD21" s="29" t="str">
        <f t="shared" si="13"/>
        <v/>
      </c>
    </row>
    <row r="22" spans="1:56" ht="21" customHeight="1" x14ac:dyDescent="0.15">
      <c r="A22" s="14" ph="1"/>
      <c r="B22" s="41">
        <v>15</v>
      </c>
      <c r="C22" s="42"/>
      <c r="D22" s="43"/>
      <c r="E22" s="44"/>
      <c r="F22" s="55"/>
      <c r="G22" s="52"/>
      <c r="H22" s="46"/>
      <c r="I22" s="45"/>
      <c r="J22" s="47" t="str">
        <f t="shared" si="6"/>
        <v/>
      </c>
      <c r="K22" s="45"/>
      <c r="L22" s="205" t="str">
        <f t="shared" si="0"/>
        <v/>
      </c>
      <c r="M22" s="47" t="str">
        <f t="shared" si="1"/>
        <v/>
      </c>
      <c r="N22" s="48"/>
      <c r="O22" s="47" t="str">
        <f t="shared" si="2"/>
        <v/>
      </c>
      <c r="P22" s="49"/>
      <c r="Q22" s="47" t="str">
        <f t="shared" si="3"/>
        <v/>
      </c>
      <c r="R22" s="50" t="str">
        <f t="shared" si="4"/>
        <v/>
      </c>
      <c r="S22" s="51"/>
      <c r="T22" s="52" t="str">
        <f t="shared" si="5"/>
        <v/>
      </c>
      <c r="U22" s="52"/>
      <c r="V22" s="52"/>
      <c r="W22" s="53"/>
      <c r="X22" s="52"/>
      <c r="Y22" s="51"/>
      <c r="Z22" s="54"/>
      <c r="AA22" s="55"/>
      <c r="AB22" s="52"/>
      <c r="AC22" s="56"/>
      <c r="AD22" s="45"/>
      <c r="AE22" s="55"/>
      <c r="AF22" s="14" t="str">
        <f t="shared" si="7"/>
        <v/>
      </c>
      <c r="AI22" s="310"/>
      <c r="AJ22" s="314"/>
      <c r="AK22" s="321"/>
      <c r="AL22" s="37" t="s">
        <v>127</v>
      </c>
      <c r="AM22" s="38">
        <v>16</v>
      </c>
      <c r="AN22"/>
      <c r="AO22"/>
      <c r="AP22" s="63" t="s">
        <v>128</v>
      </c>
      <c r="AQ22" s="64">
        <v>15</v>
      </c>
      <c r="AR22" s="59"/>
      <c r="AS22" s="40">
        <v>15</v>
      </c>
      <c r="AT22" s="40" t="s">
        <v>77</v>
      </c>
      <c r="AU22" s="29"/>
      <c r="AV22" s="29"/>
      <c r="AY22" s="31" t="str">
        <f t="shared" si="8"/>
        <v/>
      </c>
      <c r="AZ22" s="29" t="str">
        <f t="shared" si="9"/>
        <v/>
      </c>
      <c r="BA22" s="29" t="str">
        <f t="shared" si="10"/>
        <v/>
      </c>
      <c r="BB22" s="29" t="str">
        <f t="shared" si="11"/>
        <v/>
      </c>
      <c r="BC22" s="29" t="str">
        <f t="shared" si="12"/>
        <v/>
      </c>
      <c r="BD22" s="29" t="str">
        <f t="shared" si="13"/>
        <v/>
      </c>
    </row>
    <row r="23" spans="1:56" ht="21" customHeight="1" x14ac:dyDescent="0.15">
      <c r="A23" s="14" ph="1"/>
      <c r="B23" s="41">
        <v>16</v>
      </c>
      <c r="C23" s="42"/>
      <c r="D23" s="43"/>
      <c r="E23" s="44"/>
      <c r="F23" s="55"/>
      <c r="G23" s="52"/>
      <c r="H23" s="46"/>
      <c r="I23" s="45"/>
      <c r="J23" s="47" t="str">
        <f t="shared" si="6"/>
        <v/>
      </c>
      <c r="K23" s="45"/>
      <c r="L23" s="205" t="str">
        <f t="shared" si="0"/>
        <v/>
      </c>
      <c r="M23" s="47" t="str">
        <f t="shared" si="1"/>
        <v/>
      </c>
      <c r="N23" s="48"/>
      <c r="O23" s="47" t="str">
        <f t="shared" si="2"/>
        <v/>
      </c>
      <c r="P23" s="49"/>
      <c r="Q23" s="47" t="str">
        <f t="shared" si="3"/>
        <v/>
      </c>
      <c r="R23" s="50" t="str">
        <f t="shared" si="4"/>
        <v/>
      </c>
      <c r="S23" s="51"/>
      <c r="T23" s="52" t="str">
        <f t="shared" si="5"/>
        <v/>
      </c>
      <c r="U23" s="52"/>
      <c r="V23" s="52"/>
      <c r="W23" s="53"/>
      <c r="X23" s="52"/>
      <c r="Y23" s="51"/>
      <c r="Z23" s="54"/>
      <c r="AA23" s="55"/>
      <c r="AB23" s="52"/>
      <c r="AC23" s="56"/>
      <c r="AD23" s="45"/>
      <c r="AE23" s="55"/>
      <c r="AF23" s="14" t="str">
        <f t="shared" si="7"/>
        <v/>
      </c>
      <c r="AI23" s="310"/>
      <c r="AJ23" s="312">
        <v>3</v>
      </c>
      <c r="AK23" s="319" t="s">
        <v>129</v>
      </c>
      <c r="AL23" s="37" t="s">
        <v>130</v>
      </c>
      <c r="AM23" s="38">
        <v>17</v>
      </c>
      <c r="AN23"/>
      <c r="AO23"/>
      <c r="AP23" s="63"/>
      <c r="AQ23" s="64"/>
      <c r="AR23" s="59"/>
      <c r="AS23" s="40">
        <v>16</v>
      </c>
      <c r="AT23" s="40" t="s">
        <v>77</v>
      </c>
      <c r="AU23" s="29"/>
      <c r="AV23" s="29"/>
      <c r="AY23" s="31" t="str">
        <f t="shared" si="8"/>
        <v/>
      </c>
      <c r="AZ23" s="29" t="str">
        <f t="shared" si="9"/>
        <v/>
      </c>
      <c r="BA23" s="29" t="str">
        <f t="shared" si="10"/>
        <v/>
      </c>
      <c r="BB23" s="29" t="str">
        <f t="shared" si="11"/>
        <v/>
      </c>
      <c r="BC23" s="29" t="str">
        <f t="shared" si="12"/>
        <v/>
      </c>
      <c r="BD23" s="29" t="str">
        <f t="shared" si="13"/>
        <v/>
      </c>
    </row>
    <row r="24" spans="1:56" ht="21" customHeight="1" x14ac:dyDescent="0.15">
      <c r="A24" s="14" ph="1"/>
      <c r="B24" s="41">
        <v>17</v>
      </c>
      <c r="C24" s="42"/>
      <c r="D24" s="43"/>
      <c r="E24" s="44"/>
      <c r="F24" s="55"/>
      <c r="G24" s="52"/>
      <c r="H24" s="46"/>
      <c r="I24" s="45"/>
      <c r="J24" s="47" t="str">
        <f t="shared" si="6"/>
        <v/>
      </c>
      <c r="K24" s="45"/>
      <c r="L24" s="205" t="str">
        <f t="shared" si="0"/>
        <v/>
      </c>
      <c r="M24" s="47" t="str">
        <f t="shared" si="1"/>
        <v/>
      </c>
      <c r="N24" s="48"/>
      <c r="O24" s="47" t="str">
        <f t="shared" si="2"/>
        <v/>
      </c>
      <c r="P24" s="49"/>
      <c r="Q24" s="47" t="str">
        <f t="shared" si="3"/>
        <v/>
      </c>
      <c r="R24" s="50" t="str">
        <f t="shared" si="4"/>
        <v/>
      </c>
      <c r="S24" s="51"/>
      <c r="T24" s="52" t="str">
        <f t="shared" si="5"/>
        <v/>
      </c>
      <c r="U24" s="52"/>
      <c r="V24" s="52"/>
      <c r="W24" s="53"/>
      <c r="X24" s="52"/>
      <c r="Y24" s="51"/>
      <c r="Z24" s="54"/>
      <c r="AA24" s="55"/>
      <c r="AB24" s="52"/>
      <c r="AC24" s="56"/>
      <c r="AD24" s="45"/>
      <c r="AE24" s="55"/>
      <c r="AF24" s="14" t="str">
        <f t="shared" si="7"/>
        <v/>
      </c>
      <c r="AI24" s="310"/>
      <c r="AJ24" s="313"/>
      <c r="AK24" s="320"/>
      <c r="AL24" s="37" t="s">
        <v>131</v>
      </c>
      <c r="AM24" s="38">
        <v>18</v>
      </c>
      <c r="AN24"/>
      <c r="AO24"/>
      <c r="AP24" s="88" t="s">
        <v>132</v>
      </c>
      <c r="AQ24" s="64">
        <v>21</v>
      </c>
      <c r="AR24" s="59"/>
      <c r="AS24" s="40">
        <v>17</v>
      </c>
      <c r="AT24" s="40" t="s">
        <v>77</v>
      </c>
      <c r="AU24" s="29"/>
      <c r="AV24" s="29"/>
      <c r="AY24" s="31" t="str">
        <f t="shared" si="8"/>
        <v/>
      </c>
      <c r="AZ24" s="29" t="str">
        <f t="shared" si="9"/>
        <v/>
      </c>
      <c r="BA24" s="29" t="str">
        <f t="shared" si="10"/>
        <v/>
      </c>
      <c r="BB24" s="29" t="str">
        <f t="shared" si="11"/>
        <v/>
      </c>
      <c r="BC24" s="29" t="str">
        <f t="shared" si="12"/>
        <v/>
      </c>
      <c r="BD24" s="29" t="str">
        <f t="shared" si="13"/>
        <v/>
      </c>
    </row>
    <row r="25" spans="1:56" ht="21" customHeight="1" x14ac:dyDescent="0.15">
      <c r="A25" s="14" ph="1"/>
      <c r="B25" s="41">
        <v>18</v>
      </c>
      <c r="C25" s="42"/>
      <c r="D25" s="43"/>
      <c r="E25" s="44"/>
      <c r="F25" s="55"/>
      <c r="G25" s="52"/>
      <c r="H25" s="46"/>
      <c r="I25" s="45"/>
      <c r="J25" s="47" t="str">
        <f t="shared" si="6"/>
        <v/>
      </c>
      <c r="K25" s="45"/>
      <c r="L25" s="205" t="str">
        <f t="shared" si="0"/>
        <v/>
      </c>
      <c r="M25" s="47" t="str">
        <f t="shared" si="1"/>
        <v/>
      </c>
      <c r="N25" s="48"/>
      <c r="O25" s="47" t="str">
        <f t="shared" si="2"/>
        <v/>
      </c>
      <c r="P25" s="49"/>
      <c r="Q25" s="47" t="str">
        <f t="shared" si="3"/>
        <v/>
      </c>
      <c r="R25" s="50" t="str">
        <f t="shared" si="4"/>
        <v/>
      </c>
      <c r="S25" s="51"/>
      <c r="T25" s="52" t="str">
        <f t="shared" si="5"/>
        <v/>
      </c>
      <c r="U25" s="52"/>
      <c r="V25" s="52"/>
      <c r="W25" s="53"/>
      <c r="X25" s="52"/>
      <c r="Y25" s="51"/>
      <c r="Z25" s="54"/>
      <c r="AA25" s="55"/>
      <c r="AB25" s="52"/>
      <c r="AC25" s="56"/>
      <c r="AD25" s="45"/>
      <c r="AE25" s="55"/>
      <c r="AF25" s="14" t="str">
        <f t="shared" si="7"/>
        <v/>
      </c>
      <c r="AI25" s="310"/>
      <c r="AJ25" s="313"/>
      <c r="AK25" s="320"/>
      <c r="AL25" s="37" t="s">
        <v>133</v>
      </c>
      <c r="AM25" s="38">
        <v>19</v>
      </c>
      <c r="AN25"/>
      <c r="AO25"/>
      <c r="AP25" s="88" t="s">
        <v>134</v>
      </c>
      <c r="AQ25" s="64">
        <v>22</v>
      </c>
      <c r="AR25" s="59"/>
      <c r="AS25" s="40">
        <v>18</v>
      </c>
      <c r="AT25" s="40" t="s">
        <v>77</v>
      </c>
      <c r="AU25" s="29"/>
      <c r="AV25" s="29"/>
      <c r="AY25" s="31" t="str">
        <f t="shared" si="8"/>
        <v/>
      </c>
      <c r="AZ25" s="29" t="str">
        <f t="shared" si="9"/>
        <v/>
      </c>
      <c r="BA25" s="29" t="str">
        <f t="shared" si="10"/>
        <v/>
      </c>
      <c r="BB25" s="29" t="str">
        <f t="shared" si="11"/>
        <v/>
      </c>
      <c r="BC25" s="29" t="str">
        <f t="shared" si="12"/>
        <v/>
      </c>
      <c r="BD25" s="29" t="str">
        <f t="shared" si="13"/>
        <v/>
      </c>
    </row>
    <row r="26" spans="1:56" ht="21" customHeight="1" x14ac:dyDescent="0.15">
      <c r="A26" s="14" ph="1"/>
      <c r="B26" s="41">
        <v>19</v>
      </c>
      <c r="C26" s="42"/>
      <c r="D26" s="43"/>
      <c r="E26" s="44"/>
      <c r="F26" s="55"/>
      <c r="G26" s="52"/>
      <c r="H26" s="46"/>
      <c r="I26" s="45"/>
      <c r="J26" s="47" t="str">
        <f t="shared" si="6"/>
        <v/>
      </c>
      <c r="K26" s="45"/>
      <c r="L26" s="205" t="str">
        <f t="shared" si="0"/>
        <v/>
      </c>
      <c r="M26" s="47" t="str">
        <f t="shared" si="1"/>
        <v/>
      </c>
      <c r="N26" s="48"/>
      <c r="O26" s="47" t="str">
        <f t="shared" si="2"/>
        <v/>
      </c>
      <c r="P26" s="49"/>
      <c r="Q26" s="47" t="str">
        <f t="shared" si="3"/>
        <v/>
      </c>
      <c r="R26" s="50" t="str">
        <f t="shared" si="4"/>
        <v/>
      </c>
      <c r="S26" s="51"/>
      <c r="T26" s="52" t="str">
        <f t="shared" si="5"/>
        <v/>
      </c>
      <c r="U26" s="52"/>
      <c r="V26" s="52"/>
      <c r="W26" s="53"/>
      <c r="X26" s="52"/>
      <c r="Y26" s="51"/>
      <c r="Z26" s="54"/>
      <c r="AA26" s="55"/>
      <c r="AB26" s="52"/>
      <c r="AC26" s="56"/>
      <c r="AD26" s="45"/>
      <c r="AE26" s="55"/>
      <c r="AF26" s="14" t="str">
        <f t="shared" si="7"/>
        <v/>
      </c>
      <c r="AI26" s="310"/>
      <c r="AJ26" s="313"/>
      <c r="AK26" s="320"/>
      <c r="AL26" s="37" t="s">
        <v>135</v>
      </c>
      <c r="AM26" s="38">
        <v>20</v>
      </c>
      <c r="AN26"/>
      <c r="AO26"/>
      <c r="AP26" s="88" t="s">
        <v>136</v>
      </c>
      <c r="AQ26" s="64">
        <v>23</v>
      </c>
      <c r="AR26" s="23"/>
      <c r="AS26" s="40">
        <v>19</v>
      </c>
      <c r="AT26" s="40" t="s">
        <v>77</v>
      </c>
      <c r="AU26" s="29"/>
      <c r="AV26" s="29"/>
      <c r="AY26" s="31" t="str">
        <f t="shared" si="8"/>
        <v/>
      </c>
      <c r="AZ26" s="29" t="str">
        <f t="shared" si="9"/>
        <v/>
      </c>
      <c r="BA26" s="29" t="str">
        <f t="shared" si="10"/>
        <v/>
      </c>
      <c r="BB26" s="29" t="str">
        <f t="shared" si="11"/>
        <v/>
      </c>
      <c r="BC26" s="29" t="str">
        <f t="shared" si="12"/>
        <v/>
      </c>
      <c r="BD26" s="29" t="str">
        <f t="shared" si="13"/>
        <v/>
      </c>
    </row>
    <row r="27" spans="1:56" ht="21" customHeight="1" x14ac:dyDescent="0.15">
      <c r="A27" s="14" ph="1"/>
      <c r="B27" s="41">
        <v>20</v>
      </c>
      <c r="C27" s="42"/>
      <c r="D27" s="43"/>
      <c r="E27" s="44"/>
      <c r="F27" s="55"/>
      <c r="G27" s="52"/>
      <c r="H27" s="46"/>
      <c r="I27" s="45"/>
      <c r="J27" s="47" t="str">
        <f t="shared" si="6"/>
        <v/>
      </c>
      <c r="K27" s="45"/>
      <c r="L27" s="205" t="str">
        <f t="shared" si="0"/>
        <v/>
      </c>
      <c r="M27" s="47" t="str">
        <f t="shared" si="1"/>
        <v/>
      </c>
      <c r="N27" s="48"/>
      <c r="O27" s="47" t="str">
        <f t="shared" si="2"/>
        <v/>
      </c>
      <c r="P27" s="49"/>
      <c r="Q27" s="47" t="str">
        <f t="shared" si="3"/>
        <v/>
      </c>
      <c r="R27" s="50" t="str">
        <f t="shared" si="4"/>
        <v/>
      </c>
      <c r="S27" s="51"/>
      <c r="T27" s="52" t="str">
        <f t="shared" si="5"/>
        <v/>
      </c>
      <c r="U27" s="52"/>
      <c r="V27" s="52"/>
      <c r="W27" s="53"/>
      <c r="X27" s="52"/>
      <c r="Y27" s="51"/>
      <c r="Z27" s="54"/>
      <c r="AA27" s="55"/>
      <c r="AB27" s="52"/>
      <c r="AC27" s="56"/>
      <c r="AD27" s="45"/>
      <c r="AE27" s="55"/>
      <c r="AF27" s="14" t="str">
        <f t="shared" si="7"/>
        <v/>
      </c>
      <c r="AI27" s="310"/>
      <c r="AJ27" s="314"/>
      <c r="AK27" s="321"/>
      <c r="AL27" s="37" t="s">
        <v>137</v>
      </c>
      <c r="AM27" s="38">
        <v>21</v>
      </c>
      <c r="AN27"/>
      <c r="AO27"/>
      <c r="AP27" s="88" t="s">
        <v>138</v>
      </c>
      <c r="AQ27" s="64">
        <v>24</v>
      </c>
      <c r="AR27" s="23"/>
      <c r="AS27" s="40">
        <v>20</v>
      </c>
      <c r="AT27" s="40" t="s">
        <v>77</v>
      </c>
      <c r="AU27" s="29"/>
      <c r="AV27" s="29"/>
      <c r="AY27" s="31" t="str">
        <f t="shared" si="8"/>
        <v/>
      </c>
      <c r="AZ27" s="29" t="str">
        <f t="shared" si="9"/>
        <v/>
      </c>
      <c r="BA27" s="29" t="str">
        <f t="shared" si="10"/>
        <v/>
      </c>
      <c r="BB27" s="29" t="str">
        <f t="shared" si="11"/>
        <v/>
      </c>
      <c r="BC27" s="29" t="str">
        <f t="shared" si="12"/>
        <v/>
      </c>
      <c r="BD27" s="29" t="str">
        <f t="shared" si="13"/>
        <v/>
      </c>
    </row>
    <row r="28" spans="1:56" ht="21" customHeight="1" x14ac:dyDescent="0.15">
      <c r="A28" s="14" ph="1"/>
      <c r="B28" s="41">
        <v>21</v>
      </c>
      <c r="C28" s="42"/>
      <c r="D28" s="43"/>
      <c r="E28" s="44"/>
      <c r="F28" s="55"/>
      <c r="G28" s="52"/>
      <c r="H28" s="46"/>
      <c r="I28" s="45"/>
      <c r="J28" s="47" t="str">
        <f t="shared" si="6"/>
        <v/>
      </c>
      <c r="K28" s="45"/>
      <c r="L28" s="205" t="str">
        <f t="shared" si="0"/>
        <v/>
      </c>
      <c r="M28" s="47" t="str">
        <f t="shared" si="1"/>
        <v/>
      </c>
      <c r="N28" s="48"/>
      <c r="O28" s="47" t="str">
        <f t="shared" si="2"/>
        <v/>
      </c>
      <c r="P28" s="49"/>
      <c r="Q28" s="47" t="str">
        <f t="shared" si="3"/>
        <v/>
      </c>
      <c r="R28" s="50" t="str">
        <f t="shared" si="4"/>
        <v/>
      </c>
      <c r="S28" s="51"/>
      <c r="T28" s="52" t="str">
        <f t="shared" si="5"/>
        <v/>
      </c>
      <c r="U28" s="52"/>
      <c r="V28" s="52"/>
      <c r="W28" s="53"/>
      <c r="X28" s="52"/>
      <c r="Y28" s="51"/>
      <c r="Z28" s="54"/>
      <c r="AA28" s="55"/>
      <c r="AB28" s="52"/>
      <c r="AC28" s="56"/>
      <c r="AD28" s="45"/>
      <c r="AE28" s="55"/>
      <c r="AF28" s="14" t="str">
        <f t="shared" si="7"/>
        <v/>
      </c>
      <c r="AI28" s="311"/>
      <c r="AJ28" s="38">
        <v>4</v>
      </c>
      <c r="AK28" s="66"/>
      <c r="AL28" s="37" t="s">
        <v>139</v>
      </c>
      <c r="AM28" s="38">
        <v>22</v>
      </c>
      <c r="AN28"/>
      <c r="AO28"/>
      <c r="AP28" s="88" t="s">
        <v>140</v>
      </c>
      <c r="AQ28" s="64">
        <v>25</v>
      </c>
      <c r="AR28" s="23"/>
      <c r="AS28" s="40">
        <v>21</v>
      </c>
      <c r="AT28" s="40" t="s">
        <v>77</v>
      </c>
      <c r="AU28" s="29"/>
      <c r="AV28" s="29"/>
      <c r="AY28" s="31" t="str">
        <f t="shared" si="8"/>
        <v/>
      </c>
      <c r="AZ28" s="29" t="str">
        <f t="shared" si="9"/>
        <v/>
      </c>
      <c r="BA28" s="29" t="str">
        <f t="shared" si="10"/>
        <v/>
      </c>
      <c r="BB28" s="29" t="str">
        <f t="shared" si="11"/>
        <v/>
      </c>
      <c r="BC28" s="29" t="str">
        <f t="shared" si="12"/>
        <v/>
      </c>
      <c r="BD28" s="29" t="str">
        <f t="shared" si="13"/>
        <v/>
      </c>
    </row>
    <row r="29" spans="1:56" ht="21" customHeight="1" x14ac:dyDescent="0.15">
      <c r="A29" s="14" ph="1"/>
      <c r="B29" s="41">
        <v>22</v>
      </c>
      <c r="C29" s="42"/>
      <c r="D29" s="43"/>
      <c r="E29" s="44"/>
      <c r="F29" s="55"/>
      <c r="G29" s="52"/>
      <c r="H29" s="46"/>
      <c r="I29" s="45"/>
      <c r="J29" s="47" t="str">
        <f t="shared" si="6"/>
        <v/>
      </c>
      <c r="K29" s="45"/>
      <c r="L29" s="205" t="str">
        <f t="shared" si="0"/>
        <v/>
      </c>
      <c r="M29" s="47" t="str">
        <f t="shared" si="1"/>
        <v/>
      </c>
      <c r="N29" s="48"/>
      <c r="O29" s="47" t="str">
        <f t="shared" si="2"/>
        <v/>
      </c>
      <c r="P29" s="49"/>
      <c r="Q29" s="47" t="str">
        <f t="shared" si="3"/>
        <v/>
      </c>
      <c r="R29" s="50" t="str">
        <f t="shared" si="4"/>
        <v/>
      </c>
      <c r="S29" s="51"/>
      <c r="T29" s="52" t="str">
        <f t="shared" si="5"/>
        <v/>
      </c>
      <c r="U29" s="52"/>
      <c r="V29" s="52"/>
      <c r="W29" s="53"/>
      <c r="X29" s="52"/>
      <c r="Y29" s="51"/>
      <c r="Z29" s="54"/>
      <c r="AA29" s="55"/>
      <c r="AB29" s="52"/>
      <c r="AC29" s="56"/>
      <c r="AD29" s="45"/>
      <c r="AE29" s="55"/>
      <c r="AF29" s="14" t="str">
        <f t="shared" si="7"/>
        <v/>
      </c>
      <c r="AI29" s="322" t="s">
        <v>141</v>
      </c>
      <c r="AJ29" s="323"/>
      <c r="AK29" s="324"/>
      <c r="AL29" s="37" t="s">
        <v>142</v>
      </c>
      <c r="AM29" s="38">
        <v>23</v>
      </c>
      <c r="AN29"/>
      <c r="AO29"/>
      <c r="AP29" s="88" t="s">
        <v>143</v>
      </c>
      <c r="AQ29" s="64">
        <v>26</v>
      </c>
      <c r="AR29" s="23"/>
      <c r="AS29" s="40">
        <v>22</v>
      </c>
      <c r="AT29" s="40" t="s">
        <v>77</v>
      </c>
      <c r="AY29" s="31" t="str">
        <f t="shared" si="8"/>
        <v/>
      </c>
      <c r="AZ29" s="29" t="str">
        <f t="shared" si="9"/>
        <v/>
      </c>
      <c r="BA29" s="29" t="str">
        <f t="shared" si="10"/>
        <v/>
      </c>
      <c r="BB29" s="29" t="str">
        <f t="shared" si="11"/>
        <v/>
      </c>
      <c r="BC29" s="29" t="str">
        <f t="shared" si="12"/>
        <v/>
      </c>
      <c r="BD29" s="29" t="str">
        <f t="shared" si="13"/>
        <v/>
      </c>
    </row>
    <row r="30" spans="1:56" ht="21" customHeight="1" x14ac:dyDescent="0.15">
      <c r="A30" s="14" ph="1"/>
      <c r="B30" s="41">
        <v>23</v>
      </c>
      <c r="C30" s="42"/>
      <c r="D30" s="43"/>
      <c r="E30" s="44"/>
      <c r="F30" s="55"/>
      <c r="G30" s="52"/>
      <c r="H30" s="46"/>
      <c r="I30" s="45"/>
      <c r="J30" s="47" t="str">
        <f t="shared" si="6"/>
        <v/>
      </c>
      <c r="K30" s="45"/>
      <c r="L30" s="205" t="str">
        <f t="shared" si="0"/>
        <v/>
      </c>
      <c r="M30" s="47" t="str">
        <f t="shared" si="1"/>
        <v/>
      </c>
      <c r="N30" s="48"/>
      <c r="O30" s="47" t="str">
        <f t="shared" si="2"/>
        <v/>
      </c>
      <c r="P30" s="49"/>
      <c r="Q30" s="47" t="str">
        <f t="shared" si="3"/>
        <v/>
      </c>
      <c r="R30" s="50" t="str">
        <f t="shared" si="4"/>
        <v/>
      </c>
      <c r="S30" s="51"/>
      <c r="T30" s="52" t="str">
        <f t="shared" si="5"/>
        <v/>
      </c>
      <c r="U30" s="52"/>
      <c r="V30" s="52"/>
      <c r="W30" s="53"/>
      <c r="X30" s="52"/>
      <c r="Y30" s="51"/>
      <c r="Z30" s="54"/>
      <c r="AA30" s="55"/>
      <c r="AB30" s="52"/>
      <c r="AC30" s="56"/>
      <c r="AD30" s="45"/>
      <c r="AE30" s="55"/>
      <c r="AF30" s="14" t="str">
        <f t="shared" si="7"/>
        <v/>
      </c>
      <c r="AI30" s="325"/>
      <c r="AJ30" s="326"/>
      <c r="AK30" s="327"/>
      <c r="AL30" s="37" t="s">
        <v>144</v>
      </c>
      <c r="AM30" s="38">
        <v>24</v>
      </c>
      <c r="AN30"/>
      <c r="AO30"/>
      <c r="AP30" s="88" t="s">
        <v>145</v>
      </c>
      <c r="AQ30" s="64">
        <v>27</v>
      </c>
      <c r="AR30" s="23"/>
      <c r="AS30" s="40">
        <v>23</v>
      </c>
      <c r="AT30" s="40" t="s">
        <v>146</v>
      </c>
      <c r="AY30" s="31" t="str">
        <f t="shared" si="8"/>
        <v/>
      </c>
      <c r="AZ30" s="29" t="str">
        <f t="shared" si="9"/>
        <v/>
      </c>
      <c r="BA30" s="29" t="str">
        <f t="shared" si="10"/>
        <v/>
      </c>
      <c r="BB30" s="29" t="str">
        <f t="shared" si="11"/>
        <v/>
      </c>
      <c r="BC30" s="29" t="str">
        <f t="shared" si="12"/>
        <v/>
      </c>
      <c r="BD30" s="29" t="str">
        <f t="shared" si="13"/>
        <v/>
      </c>
    </row>
    <row r="31" spans="1:56" ht="21" customHeight="1" thickBot="1" x14ac:dyDescent="0.2">
      <c r="A31" s="14" ph="1"/>
      <c r="B31" s="67">
        <v>24</v>
      </c>
      <c r="C31" s="68"/>
      <c r="D31" s="69"/>
      <c r="E31" s="70"/>
      <c r="F31" s="81"/>
      <c r="G31" s="78"/>
      <c r="H31" s="72"/>
      <c r="I31" s="71"/>
      <c r="J31" s="73" t="str">
        <f t="shared" si="6"/>
        <v/>
      </c>
      <c r="K31" s="71"/>
      <c r="L31" s="206" t="str">
        <f t="shared" si="0"/>
        <v/>
      </c>
      <c r="M31" s="73" t="str">
        <f t="shared" si="1"/>
        <v/>
      </c>
      <c r="N31" s="74"/>
      <c r="O31" s="73" t="str">
        <f t="shared" si="2"/>
        <v/>
      </c>
      <c r="P31" s="75"/>
      <c r="Q31" s="73" t="str">
        <f t="shared" si="3"/>
        <v/>
      </c>
      <c r="R31" s="76" t="str">
        <f>AY36</f>
        <v/>
      </c>
      <c r="S31" s="77" t="s">
        <v>74</v>
      </c>
      <c r="T31" s="71" t="str">
        <f t="shared" si="5"/>
        <v/>
      </c>
      <c r="U31" s="78" t="s">
        <v>74</v>
      </c>
      <c r="V31" s="78" t="s">
        <v>74</v>
      </c>
      <c r="W31" s="79"/>
      <c r="X31" s="78"/>
      <c r="Y31" s="77"/>
      <c r="Z31" s="80"/>
      <c r="AA31" s="81"/>
      <c r="AB31" s="78" t="s">
        <v>74</v>
      </c>
      <c r="AC31" s="82" t="s">
        <v>74</v>
      </c>
      <c r="AD31" s="71" t="s">
        <v>74</v>
      </c>
      <c r="AE31" s="81"/>
      <c r="AF31" s="14" t="str">
        <f t="shared" si="7"/>
        <v/>
      </c>
      <c r="AI31" s="328" t="s">
        <v>147</v>
      </c>
      <c r="AJ31" s="329"/>
      <c r="AK31" s="330"/>
      <c r="AL31" s="83" t="s">
        <v>148</v>
      </c>
      <c r="AM31" s="38">
        <v>25</v>
      </c>
      <c r="AN31"/>
      <c r="AO31"/>
      <c r="AP31" s="88" t="s">
        <v>149</v>
      </c>
      <c r="AQ31" s="64">
        <v>28</v>
      </c>
      <c r="AR31" s="23"/>
      <c r="AS31" s="40">
        <v>24</v>
      </c>
      <c r="AT31" s="40" t="s">
        <v>146</v>
      </c>
      <c r="AY31" s="31" t="str">
        <f t="shared" si="8"/>
        <v/>
      </c>
      <c r="AZ31" s="29" t="str">
        <f t="shared" si="9"/>
        <v/>
      </c>
      <c r="BA31" s="29" t="str">
        <f t="shared" si="10"/>
        <v/>
      </c>
      <c r="BB31" s="29" t="str">
        <f t="shared" si="11"/>
        <v/>
      </c>
      <c r="BC31" s="29" t="str">
        <f t="shared" si="12"/>
        <v/>
      </c>
      <c r="BD31" s="29" t="str">
        <f t="shared" si="13"/>
        <v/>
      </c>
    </row>
    <row r="32" spans="1:56" ht="20.25" customHeight="1" x14ac:dyDescent="0.15">
      <c r="A32" s="14" ph="1"/>
      <c r="AI32" s="315" t="s">
        <v>150</v>
      </c>
      <c r="AJ32" s="316"/>
      <c r="AK32" s="317"/>
      <c r="AL32" s="37" t="s">
        <v>151</v>
      </c>
      <c r="AM32" s="38">
        <v>26</v>
      </c>
      <c r="AN32"/>
      <c r="AO32"/>
      <c r="AP32" s="88" t="s">
        <v>152</v>
      </c>
      <c r="AQ32" s="64">
        <v>29</v>
      </c>
      <c r="AR32" s="23"/>
      <c r="AS32" s="40">
        <v>25</v>
      </c>
      <c r="AT32" s="40" t="s">
        <v>153</v>
      </c>
      <c r="AY32" s="31" t="str">
        <f t="shared" si="8"/>
        <v/>
      </c>
      <c r="AZ32" s="29" t="str">
        <f t="shared" si="9"/>
        <v/>
      </c>
      <c r="BA32" s="29" t="str">
        <f t="shared" si="10"/>
        <v/>
      </c>
      <c r="BB32" s="29" t="str">
        <f t="shared" si="11"/>
        <v/>
      </c>
      <c r="BC32" s="29" t="str">
        <f t="shared" si="12"/>
        <v/>
      </c>
      <c r="BD32" s="29" t="str">
        <f t="shared" si="13"/>
        <v/>
      </c>
    </row>
    <row r="33" spans="1:56" ht="15" customHeight="1" x14ac:dyDescent="0.15">
      <c r="A33" s="14" ph="1"/>
      <c r="AK33" s="23"/>
      <c r="AL33" s="23"/>
      <c r="AM33" s="23"/>
      <c r="AN33"/>
      <c r="AO33"/>
      <c r="AP33" s="88" t="s">
        <v>154</v>
      </c>
      <c r="AQ33" s="64">
        <v>30</v>
      </c>
      <c r="AR33" s="23"/>
      <c r="AS33" s="40">
        <v>26</v>
      </c>
      <c r="AT33" s="40" t="s">
        <v>155</v>
      </c>
      <c r="AY33" s="31" t="str">
        <f t="shared" si="8"/>
        <v/>
      </c>
      <c r="AZ33" s="29" t="str">
        <f t="shared" si="9"/>
        <v/>
      </c>
      <c r="BA33" s="29" t="str">
        <f t="shared" si="10"/>
        <v/>
      </c>
      <c r="BB33" s="29" t="str">
        <f t="shared" si="11"/>
        <v/>
      </c>
      <c r="BC33" s="29" t="str">
        <f t="shared" si="12"/>
        <v/>
      </c>
      <c r="BD33" s="29" t="str">
        <f t="shared" si="13"/>
        <v/>
      </c>
    </row>
    <row r="34" spans="1:56" ht="15" customHeight="1" x14ac:dyDescent="0.15">
      <c r="A34" s="14" ph="1"/>
      <c r="AI34" s="14" t="s">
        <v>156</v>
      </c>
      <c r="AJ34" s="318" t="s">
        <v>157</v>
      </c>
      <c r="AK34" s="318"/>
      <c r="AL34" s="318"/>
      <c r="AM34" s="318"/>
      <c r="AN34"/>
      <c r="AO34"/>
      <c r="AP34" s="88" t="s">
        <v>158</v>
      </c>
      <c r="AQ34" s="64">
        <v>31</v>
      </c>
      <c r="AR34" s="23"/>
      <c r="AS34" s="29"/>
      <c r="AT34" s="29"/>
      <c r="AY34" s="31" t="str">
        <f t="shared" si="8"/>
        <v/>
      </c>
      <c r="AZ34" s="29" t="str">
        <f t="shared" si="9"/>
        <v/>
      </c>
      <c r="BA34" s="29" t="str">
        <f t="shared" si="10"/>
        <v/>
      </c>
      <c r="BB34" s="29" t="str">
        <f t="shared" si="11"/>
        <v/>
      </c>
      <c r="BC34" s="29" t="str">
        <f t="shared" si="12"/>
        <v/>
      </c>
      <c r="BD34" s="29" t="str">
        <f t="shared" si="13"/>
        <v/>
      </c>
    </row>
    <row r="35" spans="1:56" ht="15" customHeight="1" x14ac:dyDescent="0.15">
      <c r="A35" s="14" ph="1"/>
      <c r="AI35" s="14" t="s">
        <v>159</v>
      </c>
      <c r="AJ35" s="318" t="s">
        <v>160</v>
      </c>
      <c r="AK35" s="318"/>
      <c r="AL35" s="318"/>
      <c r="AM35" s="318"/>
      <c r="AN35"/>
      <c r="AO35"/>
      <c r="AP35" s="88" t="s">
        <v>161</v>
      </c>
      <c r="AQ35" s="64">
        <v>33</v>
      </c>
      <c r="AR35" s="23"/>
      <c r="AS35" s="23"/>
      <c r="AT35" s="23"/>
      <c r="AY35" s="31" t="str">
        <f t="shared" si="8"/>
        <v/>
      </c>
      <c r="AZ35" s="29" t="str">
        <f t="shared" si="9"/>
        <v/>
      </c>
      <c r="BA35" s="29" t="str">
        <f t="shared" si="10"/>
        <v/>
      </c>
      <c r="BB35" s="29" t="str">
        <f t="shared" si="11"/>
        <v/>
      </c>
      <c r="BC35" s="29" t="str">
        <f t="shared" si="12"/>
        <v/>
      </c>
      <c r="BD35" s="29" t="str">
        <f t="shared" si="13"/>
        <v/>
      </c>
    </row>
    <row r="36" spans="1:56" ht="15" customHeight="1" x14ac:dyDescent="0.15">
      <c r="A36" s="14" ph="1"/>
      <c r="AF36" s="14" t="str">
        <f>IF($I31="","",IF(OR($I31=8,$I31=9,$I31=11,$I31=13,$I31=14,$I31=15,$I31=17,$I31=18,$I31=19,$I31=22),"◎",""))</f>
        <v/>
      </c>
      <c r="AI36"/>
      <c r="AJ36"/>
      <c r="AK36"/>
      <c r="AL36"/>
      <c r="AM36"/>
      <c r="AN36"/>
      <c r="AO36"/>
      <c r="AP36" s="88" t="s">
        <v>162</v>
      </c>
      <c r="AQ36" s="64">
        <v>34</v>
      </c>
      <c r="AR36" s="23"/>
      <c r="AS36" s="23"/>
      <c r="AT36" s="23"/>
      <c r="AY36" s="31" t="str">
        <f t="shared" si="8"/>
        <v/>
      </c>
      <c r="AZ36" s="29" t="str">
        <f t="shared" si="9"/>
        <v/>
      </c>
      <c r="BA36" s="29" t="str">
        <f t="shared" si="10"/>
        <v/>
      </c>
      <c r="BB36" s="29" t="str">
        <f t="shared" si="11"/>
        <v/>
      </c>
      <c r="BC36" s="29" t="str">
        <f t="shared" si="12"/>
        <v/>
      </c>
      <c r="BD36" s="29" t="str">
        <f t="shared" si="13"/>
        <v/>
      </c>
    </row>
    <row r="37" spans="1:56" ht="15" customHeight="1" x14ac:dyDescent="0.15">
      <c r="A37" s="14" ph="1"/>
      <c r="AF37"/>
      <c r="AG37"/>
      <c r="AN37"/>
      <c r="AO37"/>
      <c r="AP37" s="88" t="s">
        <v>163</v>
      </c>
      <c r="AQ37" s="64">
        <v>35</v>
      </c>
      <c r="AR37" s="23"/>
      <c r="AS37" s="23"/>
      <c r="AT37" s="23"/>
      <c r="AY37" s="31" t="str">
        <f t="shared" si="8"/>
        <v/>
      </c>
      <c r="AZ37" s="29" t="str">
        <f t="shared" si="9"/>
        <v/>
      </c>
      <c r="BA37" s="29" t="str">
        <f t="shared" si="10"/>
        <v/>
      </c>
      <c r="BB37" s="29" t="str">
        <f t="shared" si="11"/>
        <v/>
      </c>
      <c r="BC37" s="29" t="str">
        <f t="shared" si="12"/>
        <v/>
      </c>
      <c r="BD37" s="29" t="str">
        <f t="shared" si="13"/>
        <v/>
      </c>
    </row>
    <row r="38" spans="1:56" ht="15" customHeight="1" x14ac:dyDescent="0.15">
      <c r="A38" s="14" ph="1"/>
      <c r="AF38"/>
      <c r="AG38"/>
      <c r="AN38"/>
      <c r="AO38"/>
      <c r="AP38" s="88" t="s">
        <v>164</v>
      </c>
      <c r="AQ38" s="64">
        <v>36</v>
      </c>
      <c r="AR38" s="23"/>
      <c r="AS38" s="23"/>
      <c r="AT38" s="23"/>
      <c r="AY38" s="31" t="str">
        <f t="shared" si="8"/>
        <v/>
      </c>
      <c r="AZ38" s="29" t="str">
        <f t="shared" si="9"/>
        <v/>
      </c>
      <c r="BA38" s="29" t="str">
        <f t="shared" si="10"/>
        <v/>
      </c>
      <c r="BB38" s="29" t="str">
        <f t="shared" si="11"/>
        <v/>
      </c>
      <c r="BC38" s="29" t="str">
        <f t="shared" si="12"/>
        <v/>
      </c>
      <c r="BD38" s="29" t="str">
        <f t="shared" si="13"/>
        <v/>
      </c>
    </row>
    <row r="39" spans="1:56" ht="15" customHeight="1" x14ac:dyDescent="0.15">
      <c r="A39" s="14" ph="1"/>
      <c r="AF39"/>
      <c r="AG39"/>
      <c r="AN39"/>
      <c r="AO39"/>
      <c r="AP39" s="63"/>
      <c r="AQ39" s="64"/>
      <c r="AR39" s="23"/>
      <c r="AS39" s="23"/>
      <c r="AT39" s="23"/>
      <c r="AY39" s="31" t="str">
        <f t="shared" si="8"/>
        <v/>
      </c>
      <c r="AZ39" s="29" t="str">
        <f t="shared" si="9"/>
        <v/>
      </c>
      <c r="BA39" s="29" t="str">
        <f t="shared" si="10"/>
        <v/>
      </c>
      <c r="BB39" s="29" t="str">
        <f t="shared" si="11"/>
        <v/>
      </c>
      <c r="BC39" s="29" t="str">
        <f t="shared" si="12"/>
        <v/>
      </c>
      <c r="BD39" s="29" t="str">
        <f t="shared" si="13"/>
        <v/>
      </c>
    </row>
    <row r="40" spans="1:56" ht="15" customHeight="1" x14ac:dyDescent="0.15">
      <c r="A40" s="14" ph="1"/>
      <c r="AF40"/>
      <c r="AG40"/>
      <c r="AN40"/>
      <c r="AO40"/>
      <c r="AP40" s="84" t="s">
        <v>165</v>
      </c>
      <c r="AQ40" s="85">
        <v>41</v>
      </c>
      <c r="AR40" s="23"/>
      <c r="AS40" s="23"/>
      <c r="AT40" s="23"/>
      <c r="AY40" s="31" t="str">
        <f t="shared" si="8"/>
        <v/>
      </c>
      <c r="AZ40" s="29" t="str">
        <f t="shared" si="9"/>
        <v/>
      </c>
      <c r="BA40" s="29" t="str">
        <f t="shared" si="10"/>
        <v/>
      </c>
      <c r="BB40" s="29" t="str">
        <f t="shared" si="11"/>
        <v/>
      </c>
      <c r="BC40" s="29" t="str">
        <f t="shared" si="12"/>
        <v/>
      </c>
      <c r="BD40" s="29" t="str">
        <f t="shared" si="13"/>
        <v/>
      </c>
    </row>
    <row r="41" spans="1:56" ht="15" customHeight="1" x14ac:dyDescent="0.15">
      <c r="A41" s="14" ph="1"/>
      <c r="AF41"/>
      <c r="AG41"/>
      <c r="AN41"/>
      <c r="AO41"/>
      <c r="AP41" s="86" t="s">
        <v>166</v>
      </c>
      <c r="AQ41" s="85">
        <v>42</v>
      </c>
      <c r="AR41" s="23"/>
      <c r="AS41" s="23"/>
      <c r="AT41" s="23"/>
      <c r="AY41" s="31" t="str">
        <f t="shared" si="8"/>
        <v/>
      </c>
      <c r="AZ41" s="29" t="str">
        <f t="shared" si="9"/>
        <v/>
      </c>
      <c r="BA41" s="29" t="str">
        <f t="shared" si="10"/>
        <v/>
      </c>
      <c r="BB41" s="29" t="str">
        <f t="shared" si="11"/>
        <v/>
      </c>
      <c r="BC41" s="29" t="str">
        <f t="shared" si="12"/>
        <v/>
      </c>
      <c r="BD41" s="29" t="str">
        <f t="shared" si="13"/>
        <v/>
      </c>
    </row>
    <row r="42" spans="1:56" ht="15" customHeight="1" x14ac:dyDescent="0.15">
      <c r="A42" s="14" ph="1"/>
      <c r="AF42"/>
      <c r="AG42"/>
      <c r="AN42"/>
      <c r="AO42"/>
      <c r="AP42" s="87" t="s">
        <v>167</v>
      </c>
      <c r="AQ42" s="85">
        <v>43</v>
      </c>
      <c r="AR42" s="23"/>
      <c r="AS42" s="23"/>
      <c r="AT42" s="23"/>
      <c r="AY42" s="31" t="str">
        <f t="shared" si="8"/>
        <v/>
      </c>
      <c r="AZ42" s="29" t="str">
        <f t="shared" si="9"/>
        <v/>
      </c>
      <c r="BA42" s="29" t="str">
        <f t="shared" si="10"/>
        <v/>
      </c>
      <c r="BB42" s="29" t="str">
        <f t="shared" si="11"/>
        <v/>
      </c>
      <c r="BC42" s="29" t="str">
        <f t="shared" si="12"/>
        <v/>
      </c>
      <c r="BD42" s="29" t="str">
        <f t="shared" si="13"/>
        <v/>
      </c>
    </row>
    <row r="43" spans="1:56" ht="15" customHeight="1" x14ac:dyDescent="0.15">
      <c r="A43" s="14" ph="1"/>
      <c r="AF43"/>
      <c r="AG43"/>
      <c r="AN43"/>
      <c r="AO43"/>
      <c r="AP43" s="87" t="s">
        <v>168</v>
      </c>
      <c r="AQ43" s="85">
        <v>44</v>
      </c>
      <c r="AR43" s="23"/>
      <c r="AS43" s="23"/>
      <c r="AT43" s="23"/>
      <c r="AY43" s="31" t="str">
        <f t="shared" si="8"/>
        <v/>
      </c>
      <c r="AZ43" s="29" t="str">
        <f t="shared" si="9"/>
        <v/>
      </c>
      <c r="BA43" s="29" t="str">
        <f t="shared" si="10"/>
        <v/>
      </c>
      <c r="BB43" s="29" t="str">
        <f t="shared" si="11"/>
        <v/>
      </c>
      <c r="BC43" s="29" t="str">
        <f t="shared" si="12"/>
        <v/>
      </c>
      <c r="BD43" s="29" t="str">
        <f t="shared" si="13"/>
        <v/>
      </c>
    </row>
    <row r="44" spans="1:56" ht="15" customHeight="1" x14ac:dyDescent="0.15">
      <c r="A44" s="14" ph="1"/>
      <c r="AF44"/>
      <c r="AG44"/>
      <c r="AN44"/>
      <c r="AO44"/>
      <c r="AP44" s="84" t="s">
        <v>169</v>
      </c>
      <c r="AQ44" s="85">
        <v>45</v>
      </c>
      <c r="AR44" s="23"/>
      <c r="AS44" s="23"/>
      <c r="AT44" s="23"/>
      <c r="AY44" s="31" t="str">
        <f t="shared" si="8"/>
        <v/>
      </c>
      <c r="AZ44" s="29" t="str">
        <f t="shared" si="9"/>
        <v/>
      </c>
      <c r="BA44" s="29" t="str">
        <f t="shared" si="10"/>
        <v/>
      </c>
      <c r="BB44" s="29" t="str">
        <f t="shared" si="11"/>
        <v/>
      </c>
      <c r="BC44" s="29" t="str">
        <f t="shared" si="12"/>
        <v/>
      </c>
      <c r="BD44" s="29" t="str">
        <f t="shared" si="13"/>
        <v/>
      </c>
    </row>
    <row r="45" spans="1:56" ht="15" customHeight="1" x14ac:dyDescent="0.15">
      <c r="A45" s="14" ph="1"/>
      <c r="AF45"/>
      <c r="AG45"/>
      <c r="AN45"/>
      <c r="AO45"/>
      <c r="AP45" s="87" t="s">
        <v>170</v>
      </c>
      <c r="AQ45" s="85">
        <v>46</v>
      </c>
      <c r="AR45" s="23"/>
      <c r="AS45" s="23"/>
      <c r="AT45" s="23"/>
      <c r="AY45" s="31" t="str">
        <f t="shared" si="8"/>
        <v/>
      </c>
      <c r="AZ45" s="29" t="str">
        <f t="shared" si="9"/>
        <v/>
      </c>
      <c r="BA45" s="29" t="str">
        <f t="shared" si="10"/>
        <v/>
      </c>
      <c r="BB45" s="29" t="str">
        <f t="shared" si="11"/>
        <v/>
      </c>
      <c r="BC45" s="29" t="str">
        <f t="shared" si="12"/>
        <v/>
      </c>
      <c r="BD45" s="29" t="str">
        <f t="shared" si="13"/>
        <v/>
      </c>
    </row>
    <row r="46" spans="1:56" ht="15" customHeight="1" x14ac:dyDescent="0.15">
      <c r="A46" s="14" ph="1"/>
      <c r="AF46"/>
      <c r="AG46"/>
      <c r="AN46"/>
      <c r="AO46"/>
      <c r="AP46" s="84" t="s">
        <v>171</v>
      </c>
      <c r="AQ46" s="85">
        <v>47</v>
      </c>
      <c r="AR46" s="23"/>
      <c r="AS46" s="23"/>
      <c r="AT46" s="23"/>
      <c r="AY46" s="31" t="str">
        <f t="shared" si="8"/>
        <v/>
      </c>
      <c r="AZ46" s="29" t="str">
        <f t="shared" si="9"/>
        <v/>
      </c>
      <c r="BA46" s="29" t="str">
        <f t="shared" si="10"/>
        <v/>
      </c>
      <c r="BB46" s="29" t="str">
        <f t="shared" si="11"/>
        <v/>
      </c>
      <c r="BC46" s="29" t="str">
        <f t="shared" si="12"/>
        <v/>
      </c>
      <c r="BD46" s="29" t="str">
        <f t="shared" si="13"/>
        <v/>
      </c>
    </row>
    <row r="47" spans="1:56" ht="15" customHeight="1" x14ac:dyDescent="0.15">
      <c r="A47" s="14" ph="1"/>
      <c r="AF47"/>
      <c r="AG47"/>
      <c r="AN47"/>
      <c r="AO47"/>
      <c r="AP47" s="87" t="s">
        <v>172</v>
      </c>
      <c r="AQ47" s="85">
        <v>48</v>
      </c>
      <c r="AR47" s="23"/>
      <c r="AS47" s="23"/>
      <c r="AT47" s="23"/>
      <c r="AY47" s="31" t="str">
        <f t="shared" si="8"/>
        <v/>
      </c>
      <c r="AZ47" s="29" t="str">
        <f t="shared" si="9"/>
        <v/>
      </c>
      <c r="BA47" s="29" t="str">
        <f t="shared" si="10"/>
        <v/>
      </c>
      <c r="BB47" s="29" t="str">
        <f t="shared" si="11"/>
        <v/>
      </c>
      <c r="BC47" s="29" t="str">
        <f t="shared" si="12"/>
        <v/>
      </c>
      <c r="BD47" s="29" t="str">
        <f t="shared" si="13"/>
        <v/>
      </c>
    </row>
    <row r="48" spans="1:56" ht="15" customHeight="1" x14ac:dyDescent="0.15">
      <c r="A48" s="14" ph="1"/>
      <c r="AF48"/>
      <c r="AG48"/>
      <c r="AN48"/>
      <c r="AO48"/>
      <c r="AP48" s="84" t="s">
        <v>173</v>
      </c>
      <c r="AQ48" s="85">
        <v>49</v>
      </c>
      <c r="AR48" s="23"/>
      <c r="AS48" s="23"/>
      <c r="AT48" s="23"/>
      <c r="AY48" s="31" t="str">
        <f t="shared" si="8"/>
        <v/>
      </c>
      <c r="AZ48" s="29" t="str">
        <f t="shared" si="9"/>
        <v/>
      </c>
      <c r="BA48" s="29" t="str">
        <f t="shared" si="10"/>
        <v/>
      </c>
      <c r="BB48" s="29" t="str">
        <f t="shared" si="11"/>
        <v/>
      </c>
      <c r="BC48" s="29" t="str">
        <f t="shared" si="12"/>
        <v/>
      </c>
      <c r="BD48" s="29" t="str">
        <f t="shared" si="13"/>
        <v/>
      </c>
    </row>
    <row r="49" spans="1:56" ht="15" customHeight="1" x14ac:dyDescent="0.15">
      <c r="A49" s="14" ph="1"/>
      <c r="AF49"/>
      <c r="AG49"/>
      <c r="AN49"/>
      <c r="AO49"/>
      <c r="AP49" s="87" t="s">
        <v>174</v>
      </c>
      <c r="AQ49" s="85">
        <v>50</v>
      </c>
      <c r="AR49" s="23"/>
      <c r="AS49" s="23"/>
      <c r="AT49" s="23"/>
      <c r="AY49" s="31" t="str">
        <f t="shared" si="8"/>
        <v/>
      </c>
      <c r="AZ49" s="29" t="str">
        <f t="shared" si="9"/>
        <v/>
      </c>
      <c r="BA49" s="29" t="str">
        <f t="shared" si="10"/>
        <v/>
      </c>
      <c r="BB49" s="29" t="str">
        <f t="shared" si="11"/>
        <v/>
      </c>
      <c r="BC49" s="29" t="str">
        <f t="shared" si="12"/>
        <v/>
      </c>
      <c r="BD49" s="29" t="str">
        <f t="shared" si="13"/>
        <v/>
      </c>
    </row>
    <row r="50" spans="1:56" ht="15" customHeight="1" x14ac:dyDescent="0.15">
      <c r="A50" s="14" ph="1"/>
      <c r="AF50"/>
      <c r="AG50"/>
      <c r="AN50"/>
      <c r="AO50"/>
      <c r="AP50" s="87" t="s">
        <v>175</v>
      </c>
      <c r="AQ50" s="85">
        <v>51</v>
      </c>
      <c r="AR50" s="23"/>
      <c r="AS50" s="23"/>
      <c r="AT50" s="23"/>
      <c r="AY50" s="31" t="str">
        <f t="shared" si="8"/>
        <v/>
      </c>
      <c r="AZ50" s="29" t="str">
        <f t="shared" si="9"/>
        <v/>
      </c>
      <c r="BA50" s="29" t="str">
        <f t="shared" si="10"/>
        <v/>
      </c>
      <c r="BB50" s="29" t="str">
        <f t="shared" si="11"/>
        <v/>
      </c>
      <c r="BC50" s="29" t="str">
        <f t="shared" si="12"/>
        <v/>
      </c>
      <c r="BD50" s="29" t="str">
        <f t="shared" si="13"/>
        <v/>
      </c>
    </row>
    <row r="51" spans="1:56" ht="15" customHeight="1" x14ac:dyDescent="0.15">
      <c r="A51" s="14" ph="1"/>
      <c r="AF51"/>
      <c r="AG51"/>
      <c r="AN51"/>
      <c r="AO51"/>
      <c r="AP51" s="87" t="s">
        <v>176</v>
      </c>
      <c r="AQ51" s="85">
        <v>52</v>
      </c>
      <c r="AR51" s="23"/>
      <c r="AS51" s="23"/>
      <c r="AT51" s="23"/>
      <c r="AY51" s="31" t="str">
        <f t="shared" si="8"/>
        <v/>
      </c>
      <c r="AZ51" s="29" t="str">
        <f t="shared" si="9"/>
        <v/>
      </c>
      <c r="BA51" s="29" t="str">
        <f t="shared" si="10"/>
        <v/>
      </c>
      <c r="BB51" s="29" t="str">
        <f t="shared" si="11"/>
        <v/>
      </c>
      <c r="BC51" s="29" t="str">
        <f t="shared" si="12"/>
        <v/>
      </c>
      <c r="BD51" s="29" t="str">
        <f t="shared" si="13"/>
        <v/>
      </c>
    </row>
    <row r="52" spans="1:56" ht="15" customHeight="1" x14ac:dyDescent="0.15">
      <c r="A52" s="14" ph="1"/>
      <c r="AF52"/>
      <c r="AG52"/>
      <c r="AN52"/>
      <c r="AO52"/>
      <c r="AP52" s="87" t="s">
        <v>177</v>
      </c>
      <c r="AQ52" s="85">
        <v>53</v>
      </c>
      <c r="AR52" s="23"/>
      <c r="AS52" s="23"/>
      <c r="AT52" s="23"/>
      <c r="AY52" s="31" t="str">
        <f t="shared" si="8"/>
        <v/>
      </c>
      <c r="AZ52" s="29" t="str">
        <f t="shared" si="9"/>
        <v/>
      </c>
      <c r="BA52" s="29" t="str">
        <f t="shared" si="10"/>
        <v/>
      </c>
      <c r="BB52" s="29" t="str">
        <f t="shared" si="11"/>
        <v/>
      </c>
      <c r="BC52" s="29" t="str">
        <f t="shared" si="12"/>
        <v/>
      </c>
      <c r="BD52" s="29" t="str">
        <f t="shared" si="13"/>
        <v/>
      </c>
    </row>
    <row r="53" spans="1:56" ht="15" customHeight="1" x14ac:dyDescent="0.15">
      <c r="A53" s="14" ph="1"/>
      <c r="AF53"/>
      <c r="AG53"/>
      <c r="AN53"/>
      <c r="AO53"/>
      <c r="AP53" s="88" t="s">
        <v>178</v>
      </c>
      <c r="AQ53" s="85">
        <v>54</v>
      </c>
      <c r="AR53" s="23"/>
      <c r="AS53" s="23"/>
      <c r="AT53" s="23"/>
      <c r="AY53" s="31" t="str">
        <f t="shared" si="8"/>
        <v/>
      </c>
      <c r="AZ53" s="29" t="str">
        <f t="shared" si="9"/>
        <v/>
      </c>
      <c r="BA53" s="29" t="str">
        <f t="shared" si="10"/>
        <v/>
      </c>
      <c r="BB53" s="29" t="str">
        <f t="shared" si="11"/>
        <v/>
      </c>
      <c r="BC53" s="29" t="str">
        <f t="shared" si="12"/>
        <v/>
      </c>
      <c r="BD53" s="29" t="str">
        <f t="shared" si="13"/>
        <v/>
      </c>
    </row>
    <row r="54" spans="1:56" ht="15" customHeight="1" x14ac:dyDescent="0.15">
      <c r="A54" s="14" ph="1"/>
      <c r="AF54"/>
      <c r="AG54"/>
      <c r="AN54"/>
      <c r="AO54"/>
      <c r="AP54" s="89" t="s">
        <v>179</v>
      </c>
      <c r="AQ54" s="85">
        <v>55</v>
      </c>
      <c r="AR54" s="23"/>
      <c r="AS54" s="23"/>
      <c r="AT54" s="23"/>
      <c r="AY54" s="31" t="str">
        <f t="shared" si="8"/>
        <v/>
      </c>
      <c r="AZ54" s="29" t="str">
        <f t="shared" si="9"/>
        <v/>
      </c>
      <c r="BA54" s="29" t="str">
        <f t="shared" si="10"/>
        <v/>
      </c>
      <c r="BB54" s="29" t="str">
        <f t="shared" si="11"/>
        <v/>
      </c>
      <c r="BC54" s="29" t="str">
        <f t="shared" si="12"/>
        <v/>
      </c>
      <c r="BD54" s="29" t="str">
        <f t="shared" si="13"/>
        <v/>
      </c>
    </row>
    <row r="55" spans="1:56" ht="15" customHeight="1" x14ac:dyDescent="0.15">
      <c r="A55" s="14" ph="1"/>
      <c r="AN55"/>
      <c r="AO55"/>
      <c r="AP55" s="87" t="s">
        <v>180</v>
      </c>
      <c r="AQ55" s="85">
        <v>56</v>
      </c>
      <c r="AR55" s="23"/>
      <c r="AS55" s="23"/>
      <c r="AT55" s="23"/>
    </row>
    <row r="56" spans="1:56" ht="15" customHeight="1" x14ac:dyDescent="0.15">
      <c r="A56" s="14" ph="1"/>
      <c r="AN56"/>
      <c r="AO56"/>
      <c r="AP56" s="87" t="s">
        <v>181</v>
      </c>
      <c r="AQ56" s="85">
        <v>57</v>
      </c>
      <c r="AR56" s="23"/>
    </row>
    <row r="57" spans="1:56" ht="15" customHeight="1" x14ac:dyDescent="0.15">
      <c r="A57" s="14" ph="1"/>
      <c r="AN57"/>
      <c r="AO57"/>
      <c r="AP57" s="90" t="s">
        <v>182</v>
      </c>
      <c r="AQ57" s="85">
        <v>58</v>
      </c>
      <c r="AR57" s="23"/>
    </row>
    <row r="58" spans="1:56" ht="15" customHeight="1" x14ac:dyDescent="0.4">
      <c r="AN58"/>
      <c r="AO58"/>
      <c r="AP58" s="91"/>
      <c r="AQ58" s="85"/>
    </row>
    <row r="59" spans="1:56" ht="15" customHeight="1" x14ac:dyDescent="0.4">
      <c r="AN59" s="23"/>
      <c r="AP59" s="92" t="s">
        <v>183</v>
      </c>
      <c r="AQ59" s="85">
        <v>61</v>
      </c>
    </row>
    <row r="60" spans="1:56" ht="15" customHeight="1" x14ac:dyDescent="0.4">
      <c r="AN60" s="23"/>
      <c r="AP60" s="84" t="s">
        <v>184</v>
      </c>
      <c r="AQ60" s="85">
        <v>62</v>
      </c>
    </row>
    <row r="61" spans="1:56" ht="15" customHeight="1" x14ac:dyDescent="0.4">
      <c r="AP61" s="93" t="s">
        <v>185</v>
      </c>
      <c r="AQ61" s="85">
        <v>63</v>
      </c>
    </row>
    <row r="62" spans="1:56" ht="15" customHeight="1" x14ac:dyDescent="0.4">
      <c r="AP62" s="92" t="s">
        <v>186</v>
      </c>
      <c r="AQ62" s="85">
        <v>64</v>
      </c>
    </row>
    <row r="63" spans="1:56" ht="15" customHeight="1" x14ac:dyDescent="0.4">
      <c r="AP63" s="88" t="s">
        <v>187</v>
      </c>
      <c r="AQ63" s="85">
        <v>65</v>
      </c>
    </row>
    <row r="64" spans="1:56" ht="15" customHeight="1" x14ac:dyDescent="0.4">
      <c r="AP64" s="94" t="s">
        <v>188</v>
      </c>
      <c r="AQ64" s="85">
        <v>66</v>
      </c>
    </row>
    <row r="65" spans="42:43" ht="15" customHeight="1" x14ac:dyDescent="0.4">
      <c r="AP65" s="92" t="s">
        <v>189</v>
      </c>
      <c r="AQ65" s="85">
        <v>67</v>
      </c>
    </row>
    <row r="66" spans="42:43" ht="15" customHeight="1" x14ac:dyDescent="0.4">
      <c r="AP66" s="95"/>
      <c r="AQ66" s="96"/>
    </row>
    <row r="67" spans="42:43" ht="15" customHeight="1" x14ac:dyDescent="0.4">
      <c r="AP67" s="95"/>
      <c r="AQ67" s="96"/>
    </row>
    <row r="68" spans="42:43" ht="15" customHeight="1" x14ac:dyDescent="0.4">
      <c r="AP68" s="95"/>
      <c r="AQ68" s="96"/>
    </row>
    <row r="69" spans="42:43" ht="15" customHeight="1" x14ac:dyDescent="0.4">
      <c r="AP69" s="95"/>
      <c r="AQ69" s="96"/>
    </row>
    <row r="70" spans="42:43" ht="15" customHeight="1" x14ac:dyDescent="0.4">
      <c r="AP70" s="97"/>
      <c r="AQ70" s="98"/>
    </row>
    <row r="71" spans="42:43" ht="21" customHeight="1" x14ac:dyDescent="0.4"/>
    <row r="72" spans="42:43" ht="21" customHeight="1" x14ac:dyDescent="0.4"/>
    <row r="73" spans="42:43" ht="21" customHeight="1" x14ac:dyDescent="0.4"/>
    <row r="74" spans="42:43" ht="21" customHeight="1" x14ac:dyDescent="0.4"/>
  </sheetData>
  <sheetProtection algorithmName="SHA-512" hashValue="hdxS96GlxcgmglJr7KBMAfVyBWJ8LmAMoI3aEzsoLwp8UjKhfOqZkQrJRrrIEynDX3vuQHsJlPete5mfaccfEw==" saltValue="CxlHLpvc+Yx+zRRDunTDOQ==" spinCount="100000" sheet="1" formatCells="0"/>
  <mergeCells count="47">
    <mergeCell ref="AI32:AK32"/>
    <mergeCell ref="AJ34:AM34"/>
    <mergeCell ref="AJ35:AM35"/>
    <mergeCell ref="AJ19:AJ22"/>
    <mergeCell ref="AK19:AK22"/>
    <mergeCell ref="AJ23:AJ27"/>
    <mergeCell ref="AK23:AK27"/>
    <mergeCell ref="AI29:AK30"/>
    <mergeCell ref="AI31:AK31"/>
    <mergeCell ref="Y6:AA6"/>
    <mergeCell ref="AB6:AC6"/>
    <mergeCell ref="AD6:AD7"/>
    <mergeCell ref="AE6:AE7"/>
    <mergeCell ref="AI6:AK6"/>
    <mergeCell ref="AI7:AI28"/>
    <mergeCell ref="AJ7:AJ18"/>
    <mergeCell ref="AK7:AK11"/>
    <mergeCell ref="AK12:AK15"/>
    <mergeCell ref="AK16:AK17"/>
    <mergeCell ref="S6:X6"/>
    <mergeCell ref="B6:B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Q6"/>
    <mergeCell ref="A1:B1"/>
    <mergeCell ref="E1:AE1"/>
    <mergeCell ref="AI1:AK1"/>
    <mergeCell ref="B2:E4"/>
    <mergeCell ref="G2:Q2"/>
    <mergeCell ref="S2:V2"/>
    <mergeCell ref="W2:AE2"/>
    <mergeCell ref="AI2:AK2"/>
    <mergeCell ref="G3:Q3"/>
    <mergeCell ref="S3:V3"/>
    <mergeCell ref="W3:AE3"/>
    <mergeCell ref="AI3:AK3"/>
    <mergeCell ref="G4:Q4"/>
    <mergeCell ref="S4:V4"/>
    <mergeCell ref="W4:AE4"/>
    <mergeCell ref="AI4:AK5"/>
  </mergeCells>
  <phoneticPr fontId="3"/>
  <conditionalFormatting sqref="Y7:Z7">
    <cfRule type="expression" dxfId="1" priority="2">
      <formula>$E7&lt;&gt;""</formula>
    </cfRule>
  </conditionalFormatting>
  <conditionalFormatting sqref="AB7">
    <cfRule type="expression" dxfId="0" priority="1">
      <formula>$E7&lt;&gt;""</formula>
    </cfRule>
  </conditionalFormatting>
  <dataValidations count="15">
    <dataValidation type="list" imeMode="on" allowBlank="1" sqref="G2 L8:L31" xr:uid="{DD1398BA-AF0F-4739-BE3E-63BB7B21BDD8}">
      <formula1>$AP$7:$AP$70</formula1>
    </dataValidation>
    <dataValidation type="list" errorStyle="warning" allowBlank="1" showErrorMessage="1" error="リストから選んでください" sqref="I8:I31" xr:uid="{B03BADF2-5384-4ECB-995E-F27AA70143BC}">
      <formula1>$AS$7:$AS$34</formula1>
    </dataValidation>
    <dataValidation imeMode="halfKatakana" allowBlank="1" sqref="F8:F31" xr:uid="{D37C9440-570C-432D-B8BF-7B2EDC3B1577}"/>
    <dataValidation imeMode="fullKatakana" allowBlank="1" sqref="E8:E31" xr:uid="{1657B71D-A8E1-472F-BBD1-FDCC8E981B5A}"/>
    <dataValidation type="whole" imeMode="off" operator="greaterThanOrEqual" allowBlank="1" sqref="H8:H31" xr:uid="{C4FE16D6-1E18-494C-A900-9C13B128EE4F}">
      <formula1>12</formula1>
    </dataValidation>
    <dataValidation imeMode="on" allowBlank="1" sqref="C8:D31 AE8:AE31 AA8:AA31" xr:uid="{E78BE137-5FCE-4808-A758-E45AC6FDB1FA}"/>
    <dataValidation type="list" imeMode="on" allowBlank="1" sqref="K8:K31" xr:uid="{A728D429-B9CC-41A3-BC3B-21068BF79D52}">
      <formula1>"１部,２部,少年,青年,壮年,　"</formula1>
    </dataValidation>
    <dataValidation type="list" allowBlank="1" sqref="G8:G31" xr:uid="{327DC1CA-B587-4B9F-834B-6338A415E9A7}">
      <formula1>"男子,女子,　"</formula1>
    </dataValidation>
    <dataValidation type="list" allowBlank="1" showInputMessage="1" showErrorMessage="1" sqref="AD8:AD31" xr:uid="{ADA6DCD6-9863-412A-95FB-F057433EEF85}">
      <formula1>"○,　"</formula1>
    </dataValidation>
    <dataValidation type="list" allowBlank="1" showInputMessage="1" showErrorMessage="1" sqref="AC8:AC31" xr:uid="{58C4A577-D359-4CD4-B00B-75DB74962816}">
      <formula1>"A,B,　"</formula1>
    </dataValidation>
    <dataValidation type="list" errorStyle="warning" imeMode="on" allowBlank="1" showErrorMessage="1" error="リストから選んでください" sqref="AB8:AB31 Y8:Y31" xr:uid="{D1D1176B-82C3-4C7C-9CB9-15427A3D653C}">
      <formula1>"有,　,　"</formula1>
    </dataValidation>
    <dataValidation type="list" errorStyle="warning" allowBlank="1" showInputMessage="1" showErrorMessage="1" error="リストから選んでください" sqref="X8:X31 S8:V31" xr:uid="{FC054F11-8B32-4E90-A645-987830698949}">
      <formula1>"○,　"</formula1>
    </dataValidation>
    <dataValidation type="list" errorStyle="warning" imeMode="off" allowBlank="1" showErrorMessage="1" error="リストから選んでください" sqref="P8:P31 N8:N31" xr:uid="{A20DE567-5454-4CB5-84FE-A2188F930B26}">
      <formula1>$AU$7:$AU$15</formula1>
    </dataValidation>
    <dataValidation type="list" errorStyle="warning" imeMode="on" allowBlank="1" error="リストから選んでください" sqref="Z8:Z31" xr:uid="{BBD60063-A6E2-42DC-B7A6-102082D58A42}">
      <formula1>$AW$7:$AW$20</formula1>
    </dataValidation>
    <dataValidation imeMode="off" allowBlank="1" sqref="R7:R31 W3 Q8:Q31 J8:J31 M8:M31 W8:W31 AY8:AY54" xr:uid="{624C7E64-215F-4B1E-9BD2-BF5152A3CC64}"/>
  </dataValidations>
  <pageMargins left="0.59055118110236227" right="0" top="0.59055118110236227" bottom="0" header="0" footer="0"/>
  <pageSetup paperSize="9" scale="81" orientation="landscape" r:id="rId1"/>
  <ignoredErrors>
    <ignoredError sqref="L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03A5-D6D7-432A-A783-69E7C8BA3397}">
  <sheetPr codeName="Sheet3">
    <tabColor rgb="FF00B0F0"/>
  </sheetPr>
  <dimension ref="A1:Y42"/>
  <sheetViews>
    <sheetView showGridLines="0" showRowColHeaders="0" zoomScale="80" zoomScaleNormal="80" zoomScaleSheetLayoutView="75" workbookViewId="0">
      <selection activeCell="S5" sqref="S5"/>
    </sheetView>
  </sheetViews>
  <sheetFormatPr defaultColWidth="9" defaultRowHeight="13.5" x14ac:dyDescent="0.4"/>
  <cols>
    <col min="1" max="1" width="1.125" style="10" customWidth="1"/>
    <col min="2" max="2" width="5.625" style="10" customWidth="1"/>
    <col min="3" max="3" width="10.25" style="10" customWidth="1"/>
    <col min="4" max="11" width="6" style="10" customWidth="1"/>
    <col min="12" max="12" width="1.75" style="10" customWidth="1"/>
    <col min="13" max="13" width="10.125" style="10" customWidth="1"/>
    <col min="14" max="15" width="6" style="10" customWidth="1"/>
    <col min="16" max="16" width="1.375" style="10" customWidth="1"/>
    <col min="17" max="20" width="9" style="10" customWidth="1"/>
    <col min="21" max="22" width="9" style="10"/>
    <col min="23" max="23" width="9" style="10" customWidth="1"/>
    <col min="24" max="16384" width="9" style="10"/>
  </cols>
  <sheetData>
    <row r="1" spans="1:25" x14ac:dyDescent="0.4">
      <c r="B1" s="99" t="s">
        <v>190</v>
      </c>
      <c r="C1" s="100" t="s">
        <v>191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</row>
    <row r="2" spans="1:25" ht="18.75" customHeight="1" x14ac:dyDescent="0.4">
      <c r="A2" s="332" t="s">
        <v>276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101"/>
      <c r="R2" s="101"/>
      <c r="S2" s="101"/>
    </row>
    <row r="3" spans="1:25" ht="9" customHeight="1" thickBot="1" x14ac:dyDescent="0.45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25" ht="29.25" customHeight="1" thickBot="1" x14ac:dyDescent="0.45">
      <c r="B4" s="333" t="s">
        <v>192</v>
      </c>
      <c r="C4" s="334"/>
      <c r="D4" s="335" t="str">
        <f>IF(申込用紙!$G$2="","",申込用紙!$G$2)</f>
        <v/>
      </c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7"/>
    </row>
    <row r="5" spans="1:25" ht="30.75" customHeight="1" thickBot="1" x14ac:dyDescent="0.45">
      <c r="B5" s="333" t="s">
        <v>193</v>
      </c>
      <c r="C5" s="334"/>
      <c r="D5" s="335" t="str">
        <f>IF(申込用紙!$W$2="","",申込用紙!$W$2)</f>
        <v/>
      </c>
      <c r="E5" s="336"/>
      <c r="F5" s="336"/>
      <c r="G5" s="337"/>
      <c r="H5" s="103" t="s">
        <v>194</v>
      </c>
      <c r="I5" s="338" t="str">
        <f>IF(申込用紙!$W$3="","",申込用紙!$W$3)</f>
        <v>　     　@</v>
      </c>
      <c r="J5" s="339"/>
      <c r="K5" s="339"/>
      <c r="L5" s="339"/>
      <c r="M5" s="339"/>
      <c r="N5" s="339"/>
      <c r="O5" s="340"/>
      <c r="P5" s="104"/>
    </row>
    <row r="6" spans="1:25" ht="15" customHeight="1" thickBot="1" x14ac:dyDescent="0.45"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  <c r="Q6" s="107"/>
      <c r="R6" s="107"/>
      <c r="S6" s="107"/>
    </row>
    <row r="7" spans="1:25" ht="30" customHeight="1" x14ac:dyDescent="0.4">
      <c r="B7" s="341" t="s">
        <v>195</v>
      </c>
      <c r="C7" s="344" t="s">
        <v>196</v>
      </c>
      <c r="D7" s="346" t="s">
        <v>197</v>
      </c>
      <c r="E7" s="346"/>
      <c r="F7" s="346" t="s">
        <v>198</v>
      </c>
      <c r="G7" s="346"/>
      <c r="H7" s="346" t="s">
        <v>199</v>
      </c>
      <c r="I7" s="346"/>
      <c r="J7" s="369" t="s">
        <v>200</v>
      </c>
      <c r="K7" s="370"/>
      <c r="L7" s="108"/>
      <c r="M7" s="344" t="s">
        <v>201</v>
      </c>
      <c r="N7" s="346" t="s">
        <v>202</v>
      </c>
      <c r="O7" s="362"/>
      <c r="P7" s="109"/>
      <c r="Q7"/>
      <c r="R7"/>
      <c r="S7"/>
    </row>
    <row r="8" spans="1:25" ht="30" customHeight="1" thickBot="1" x14ac:dyDescent="0.45">
      <c r="B8" s="342"/>
      <c r="C8" s="345"/>
      <c r="D8" s="347"/>
      <c r="E8" s="347"/>
      <c r="F8" s="347"/>
      <c r="G8" s="347"/>
      <c r="H8" s="347"/>
      <c r="I8" s="347"/>
      <c r="J8" s="371"/>
      <c r="K8" s="372"/>
      <c r="L8" s="110"/>
      <c r="M8" s="345"/>
      <c r="N8" s="347"/>
      <c r="O8" s="363"/>
      <c r="P8" s="109"/>
      <c r="Q8"/>
      <c r="R8"/>
      <c r="S8"/>
    </row>
    <row r="9" spans="1:25" ht="24.75" customHeight="1" thickTop="1" x14ac:dyDescent="0.4">
      <c r="B9" s="342"/>
      <c r="C9" s="364" t="s">
        <v>203</v>
      </c>
      <c r="D9" s="111" t="s">
        <v>204</v>
      </c>
      <c r="E9" s="111" t="s">
        <v>205</v>
      </c>
      <c r="F9" s="111" t="s">
        <v>204</v>
      </c>
      <c r="G9" s="111" t="s">
        <v>205</v>
      </c>
      <c r="H9" s="111" t="s">
        <v>204</v>
      </c>
      <c r="I9" s="111" t="s">
        <v>205</v>
      </c>
      <c r="J9" s="112" t="s">
        <v>204</v>
      </c>
      <c r="K9" s="113" t="s">
        <v>205</v>
      </c>
      <c r="L9" s="114"/>
      <c r="M9" s="365" t="s">
        <v>206</v>
      </c>
      <c r="N9" s="111" t="s">
        <v>204</v>
      </c>
      <c r="O9" s="115" t="s">
        <v>205</v>
      </c>
      <c r="P9" s="116"/>
      <c r="Q9"/>
      <c r="R9"/>
      <c r="S9"/>
      <c r="T9" s="100"/>
    </row>
    <row r="10" spans="1:25" ht="24.75" customHeight="1" x14ac:dyDescent="0.4">
      <c r="B10" s="342"/>
      <c r="C10" s="349"/>
      <c r="D10" s="117">
        <f>COUNTIFS(申込用紙!$J$8:$J$31,"肢",申込用紙!$G$8:$G$31,"男子",申込用紙!$K$8:$K$31,"１部")</f>
        <v>0</v>
      </c>
      <c r="E10" s="117">
        <f>COUNTIFS(申込用紙!$J$8:$J$31,"肢",申込用紙!$G$8:$G$31,"女子",申込用紙!$K$8:$K$31,"１部")</f>
        <v>0</v>
      </c>
      <c r="F10" s="117">
        <f>COUNTIFS(申込用紙!$J$8:$J$31,"視",申込用紙!$G$8:$G$31,"男子",申込用紙!$K$8:$K$31,"１部")</f>
        <v>0</v>
      </c>
      <c r="G10" s="117">
        <f>COUNTIFS(申込用紙!$J$8:$J$31,"視",申込用紙!$G$8:$G$31,"女子",申込用紙!$K$8:$K$31,"１部")</f>
        <v>0</v>
      </c>
      <c r="H10" s="117">
        <f>COUNTIFS(申込用紙!$J$8:$J$31,"聴",申込用紙!$G$8:$G$31,"男子",申込用紙!$K$8:$K$31,"１部")</f>
        <v>0</v>
      </c>
      <c r="I10" s="117">
        <f>COUNTIFS(申込用紙!$J$8:$J$31,"聴",申込用紙!$G$8:$G$31,"女子",申込用紙!$K$8:$K$31,"１部")</f>
        <v>0</v>
      </c>
      <c r="J10" s="118">
        <f>D10+F10+H10</f>
        <v>0</v>
      </c>
      <c r="K10" s="119">
        <f>E10+G10+I10</f>
        <v>0</v>
      </c>
      <c r="L10" s="120"/>
      <c r="M10" s="366"/>
      <c r="N10" s="117">
        <f>COUNTIFS(申込用紙!$J$8:$J$31,"知",申込用紙!$G$8:$G$31,"男子",申込用紙!$K$8:$K$31,"少年")</f>
        <v>0</v>
      </c>
      <c r="O10" s="121">
        <f>COUNTIFS(申込用紙!$J$8:$J$31,"知",申込用紙!$G$8:$G$31,"女子",申込用紙!$K$8:$K$31,"少年")</f>
        <v>0</v>
      </c>
      <c r="P10" s="122"/>
      <c r="Q10"/>
      <c r="R10"/>
      <c r="S10"/>
    </row>
    <row r="11" spans="1:25" ht="24.75" customHeight="1" x14ac:dyDescent="0.4">
      <c r="B11" s="342"/>
      <c r="C11" s="123" t="s">
        <v>207</v>
      </c>
      <c r="D11" s="360">
        <f>SUM(D10:E10)</f>
        <v>0</v>
      </c>
      <c r="E11" s="360"/>
      <c r="F11" s="360">
        <f>SUM(F10:G10)</f>
        <v>0</v>
      </c>
      <c r="G11" s="360"/>
      <c r="H11" s="360">
        <f>SUM(H10:I10)</f>
        <v>0</v>
      </c>
      <c r="I11" s="360"/>
      <c r="J11" s="367">
        <f>SUM(J10:K10)</f>
        <v>0</v>
      </c>
      <c r="K11" s="368"/>
      <c r="L11" s="120"/>
      <c r="M11" s="124" t="s">
        <v>207</v>
      </c>
      <c r="N11" s="360">
        <f>SUM(N10:O10)</f>
        <v>0</v>
      </c>
      <c r="O11" s="361"/>
      <c r="P11" s="122"/>
      <c r="Q11"/>
      <c r="R11"/>
      <c r="S11"/>
    </row>
    <row r="12" spans="1:25" ht="24.75" customHeight="1" x14ac:dyDescent="0.4">
      <c r="B12" s="342"/>
      <c r="C12" s="348" t="s">
        <v>208</v>
      </c>
      <c r="D12" s="111" t="s">
        <v>204</v>
      </c>
      <c r="E12" s="111" t="s">
        <v>205</v>
      </c>
      <c r="F12" s="111" t="s">
        <v>204</v>
      </c>
      <c r="G12" s="111" t="s">
        <v>205</v>
      </c>
      <c r="H12" s="111" t="s">
        <v>204</v>
      </c>
      <c r="I12" s="111" t="s">
        <v>205</v>
      </c>
      <c r="J12" s="112" t="s">
        <v>204</v>
      </c>
      <c r="K12" s="113" t="s">
        <v>205</v>
      </c>
      <c r="L12" s="114"/>
      <c r="M12" s="373" t="s">
        <v>209</v>
      </c>
      <c r="N12" s="111" t="s">
        <v>204</v>
      </c>
      <c r="O12" s="115" t="s">
        <v>205</v>
      </c>
      <c r="P12" s="122"/>
      <c r="Q12"/>
      <c r="R12"/>
      <c r="S12"/>
    </row>
    <row r="13" spans="1:25" ht="24.75" customHeight="1" x14ac:dyDescent="0.4">
      <c r="B13" s="342"/>
      <c r="C13" s="349"/>
      <c r="D13" s="117">
        <f>COUNTIFS(申込用紙!$J$8:$J$31,"肢",申込用紙!$G$8:$G$31,"男子",申込用紙!$K$8:$K$31,"２部")</f>
        <v>0</v>
      </c>
      <c r="E13" s="117">
        <f>COUNTIFS(申込用紙!$J$8:$J$31,"肢",申込用紙!$G$8:$G$31,"女子",申込用紙!$K$8:$K$31,"２部")</f>
        <v>0</v>
      </c>
      <c r="F13" s="117">
        <f>COUNTIFS(申込用紙!$J$8:$J$31,"視",申込用紙!$G$8:$G$31,"男子",申込用紙!$K$8:$K$31,"２部")</f>
        <v>0</v>
      </c>
      <c r="G13" s="117">
        <f>COUNTIFS(申込用紙!$J$8:$J$31,"視",申込用紙!$G$8:$G$31,"女子",申込用紙!$K$8:$K$31,"２部")</f>
        <v>0</v>
      </c>
      <c r="H13" s="117">
        <f>COUNTIFS(申込用紙!$J$8:$J$31,"聴",申込用紙!$G$8:$G$31,"男子",申込用紙!$K$8:$K$31,"２部")</f>
        <v>0</v>
      </c>
      <c r="I13" s="117">
        <f>COUNTIFS(申込用紙!$J$8:$J$31,"聴",申込用紙!$G$8:$G$31,"女子",申込用紙!$K$8:$K$31,"２部")</f>
        <v>0</v>
      </c>
      <c r="J13" s="118">
        <f>D13+F13+H13</f>
        <v>0</v>
      </c>
      <c r="K13" s="119">
        <f>E13+G13+I13</f>
        <v>0</v>
      </c>
      <c r="L13" s="120"/>
      <c r="M13" s="374"/>
      <c r="N13" s="117">
        <f>COUNTIFS(申込用紙!$J$8:$J$31,"知",申込用紙!$G$8:$G$31,"男子",申込用紙!$K$8:$K$31,"青年")</f>
        <v>0</v>
      </c>
      <c r="O13" s="121">
        <f>COUNTIFS(申込用紙!$J$8:$J$31,"知",申込用紙!$G$8:$G$31,"女子",申込用紙!$K$8:$K$31,"青年")</f>
        <v>0</v>
      </c>
      <c r="P13" s="122"/>
      <c r="Q13"/>
      <c r="R13"/>
      <c r="S13"/>
    </row>
    <row r="14" spans="1:25" ht="24.75" customHeight="1" x14ac:dyDescent="0.4">
      <c r="B14" s="342"/>
      <c r="C14" s="125" t="s">
        <v>210</v>
      </c>
      <c r="D14" s="360">
        <f>SUM(D13:E13)</f>
        <v>0</v>
      </c>
      <c r="E14" s="360"/>
      <c r="F14" s="360">
        <f>SUM(F13:G13)</f>
        <v>0</v>
      </c>
      <c r="G14" s="360"/>
      <c r="H14" s="360">
        <f>SUM(H13:I13)</f>
        <v>0</v>
      </c>
      <c r="I14" s="360"/>
      <c r="J14" s="367">
        <f>SUM(J13:K13)</f>
        <v>0</v>
      </c>
      <c r="K14" s="368"/>
      <c r="L14" s="120"/>
      <c r="M14" s="123" t="s">
        <v>207</v>
      </c>
      <c r="N14" s="360">
        <f>SUM(N13:O13)</f>
        <v>0</v>
      </c>
      <c r="O14" s="361"/>
      <c r="P14" s="122"/>
      <c r="Q14"/>
      <c r="R14"/>
      <c r="S14"/>
    </row>
    <row r="15" spans="1:25" ht="30" customHeight="1" x14ac:dyDescent="0.4">
      <c r="B15" s="342"/>
      <c r="C15" s="350"/>
      <c r="D15" s="351"/>
      <c r="E15" s="351"/>
      <c r="F15" s="351"/>
      <c r="G15" s="351"/>
      <c r="H15" s="351"/>
      <c r="I15" s="351"/>
      <c r="J15" s="352"/>
      <c r="K15" s="353"/>
      <c r="L15" s="126"/>
      <c r="M15" s="373" t="s">
        <v>211</v>
      </c>
      <c r="N15" s="111" t="s">
        <v>204</v>
      </c>
      <c r="O15" s="115" t="s">
        <v>205</v>
      </c>
      <c r="P15" s="122"/>
      <c r="Q15"/>
      <c r="R15"/>
      <c r="S15"/>
    </row>
    <row r="16" spans="1:25" ht="30" customHeight="1" x14ac:dyDescent="0.4">
      <c r="B16" s="342"/>
      <c r="C16" s="350"/>
      <c r="D16" s="351"/>
      <c r="E16" s="351"/>
      <c r="F16" s="351"/>
      <c r="G16" s="351"/>
      <c r="H16" s="351"/>
      <c r="I16" s="351"/>
      <c r="J16" s="354"/>
      <c r="K16" s="355"/>
      <c r="L16" s="126"/>
      <c r="M16" s="374"/>
      <c r="N16" s="117">
        <f>COUNTIFS(申込用紙!$J$8:$J$31,"知",申込用紙!$G$8:$G$31,"男子",申込用紙!$K$8:$K$31,"壮年")</f>
        <v>0</v>
      </c>
      <c r="O16" s="121">
        <f>COUNTIFS(申込用紙!$J$8:$J$31,"知",申込用紙!$G$8:$G$31,"女子",申込用紙!$K$8:$K$31,"壮年")</f>
        <v>0</v>
      </c>
      <c r="P16" s="122"/>
      <c r="Q16"/>
      <c r="R16"/>
      <c r="S16"/>
    </row>
    <row r="17" spans="2:19" ht="30" customHeight="1" x14ac:dyDescent="0.4">
      <c r="B17" s="342"/>
      <c r="C17" s="350"/>
      <c r="D17" s="351"/>
      <c r="E17" s="351"/>
      <c r="F17" s="351"/>
      <c r="G17" s="351"/>
      <c r="H17" s="351"/>
      <c r="I17" s="351"/>
      <c r="J17" s="356"/>
      <c r="K17" s="357"/>
      <c r="L17" s="126"/>
      <c r="M17" s="123" t="s">
        <v>207</v>
      </c>
      <c r="N17" s="360">
        <f>SUM(N16:O16)</f>
        <v>0</v>
      </c>
      <c r="O17" s="361"/>
      <c r="P17" s="122"/>
      <c r="Q17"/>
      <c r="R17"/>
      <c r="S17"/>
    </row>
    <row r="18" spans="2:19" ht="26.25" customHeight="1" x14ac:dyDescent="0.4">
      <c r="B18" s="342"/>
      <c r="C18" s="348" t="s">
        <v>212</v>
      </c>
      <c r="D18" s="111" t="s">
        <v>204</v>
      </c>
      <c r="E18" s="111" t="s">
        <v>205</v>
      </c>
      <c r="F18" s="111" t="s">
        <v>204</v>
      </c>
      <c r="G18" s="111" t="s">
        <v>205</v>
      </c>
      <c r="H18" s="111" t="s">
        <v>204</v>
      </c>
      <c r="I18" s="127" t="s">
        <v>205</v>
      </c>
      <c r="J18" s="128" t="s">
        <v>204</v>
      </c>
      <c r="K18" s="129" t="s">
        <v>205</v>
      </c>
      <c r="L18" s="114"/>
      <c r="M18" s="348" t="s">
        <v>212</v>
      </c>
      <c r="N18" s="111" t="s">
        <v>204</v>
      </c>
      <c r="O18" s="113" t="s">
        <v>205</v>
      </c>
      <c r="P18" s="122"/>
      <c r="Q18"/>
      <c r="R18"/>
      <c r="S18"/>
    </row>
    <row r="19" spans="2:19" ht="26.25" customHeight="1" x14ac:dyDescent="0.4">
      <c r="B19" s="342"/>
      <c r="C19" s="375"/>
      <c r="D19" s="130">
        <f>D10+D13</f>
        <v>0</v>
      </c>
      <c r="E19" s="130">
        <f t="shared" ref="E19:K19" si="0">E10+E13</f>
        <v>0</v>
      </c>
      <c r="F19" s="130">
        <f t="shared" si="0"/>
        <v>0</v>
      </c>
      <c r="G19" s="130">
        <f t="shared" si="0"/>
        <v>0</v>
      </c>
      <c r="H19" s="130">
        <f t="shared" si="0"/>
        <v>0</v>
      </c>
      <c r="I19" s="131">
        <f t="shared" si="0"/>
        <v>0</v>
      </c>
      <c r="J19" s="132">
        <f t="shared" si="0"/>
        <v>0</v>
      </c>
      <c r="K19" s="130">
        <f t="shared" si="0"/>
        <v>0</v>
      </c>
      <c r="L19" s="120"/>
      <c r="M19" s="375"/>
      <c r="N19" s="130">
        <f>N10+N13+N16</f>
        <v>0</v>
      </c>
      <c r="O19" s="133">
        <f>O10+O13+O16</f>
        <v>0</v>
      </c>
      <c r="P19" s="122"/>
      <c r="Q19"/>
      <c r="R19"/>
      <c r="S19"/>
    </row>
    <row r="20" spans="2:19" ht="26.25" customHeight="1" thickBot="1" x14ac:dyDescent="0.45">
      <c r="B20" s="342"/>
      <c r="C20" s="376"/>
      <c r="D20" s="377">
        <f>SUM(D19:E19)</f>
        <v>0</v>
      </c>
      <c r="E20" s="377"/>
      <c r="F20" s="377">
        <f>SUM(F19:G19)</f>
        <v>0</v>
      </c>
      <c r="G20" s="377"/>
      <c r="H20" s="377">
        <f>SUM(H19:I19)</f>
        <v>0</v>
      </c>
      <c r="I20" s="378"/>
      <c r="J20" s="379">
        <f>SUM(J19:K19)</f>
        <v>0</v>
      </c>
      <c r="K20" s="380"/>
      <c r="L20" s="134"/>
      <c r="M20" s="376"/>
      <c r="N20" s="377">
        <f>SUM(N19:O19)</f>
        <v>0</v>
      </c>
      <c r="O20" s="380"/>
      <c r="P20" s="122"/>
      <c r="Q20"/>
      <c r="R20"/>
      <c r="S20"/>
    </row>
    <row r="21" spans="2:19" ht="30" customHeight="1" thickTop="1" thickBot="1" x14ac:dyDescent="0.45">
      <c r="B21" s="343"/>
      <c r="C21" s="135" t="s">
        <v>213</v>
      </c>
      <c r="D21" s="358">
        <f>J20+N20+R20</f>
        <v>0</v>
      </c>
      <c r="E21" s="359"/>
      <c r="F21" s="359"/>
      <c r="G21" s="359"/>
      <c r="H21" s="359"/>
      <c r="I21" s="359"/>
      <c r="J21" s="359"/>
      <c r="K21" s="359"/>
      <c r="L21" s="359"/>
      <c r="M21" s="359"/>
      <c r="N21" s="359"/>
      <c r="O21" s="359"/>
      <c r="P21" s="116"/>
      <c r="Q21" s="107"/>
      <c r="R21" s="107"/>
      <c r="S21" s="107"/>
    </row>
    <row r="22" spans="2:19" ht="37.5" customHeight="1" x14ac:dyDescent="0.4"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</row>
    <row r="28" spans="2:19" ht="27.75" customHeight="1" x14ac:dyDescent="0.4"/>
    <row r="29" spans="2:19" ht="21.75" customHeight="1" x14ac:dyDescent="0.4"/>
    <row r="37" spans="2:14" ht="14.25" customHeight="1" x14ac:dyDescent="0.4"/>
    <row r="41" spans="2:14" ht="15.75" customHeight="1" x14ac:dyDescent="0.4">
      <c r="B41" s="136"/>
      <c r="C41" s="11"/>
      <c r="D41" s="136"/>
      <c r="E41" s="136"/>
      <c r="F41" s="136"/>
      <c r="G41" s="136"/>
      <c r="H41" s="136"/>
      <c r="I41" s="136"/>
      <c r="J41" s="136"/>
      <c r="K41" s="11"/>
      <c r="L41" s="11"/>
      <c r="M41" s="12"/>
      <c r="N41" s="11"/>
    </row>
    <row r="42" spans="2:14" ht="52.5" customHeight="1" x14ac:dyDescent="0.4"/>
  </sheetData>
  <sheetProtection formatCells="0" formatColumns="0" formatRows="0"/>
  <mergeCells count="40">
    <mergeCell ref="M15:M16"/>
    <mergeCell ref="N17:O17"/>
    <mergeCell ref="C18:C20"/>
    <mergeCell ref="M18:M20"/>
    <mergeCell ref="D20:E20"/>
    <mergeCell ref="F20:G20"/>
    <mergeCell ref="H20:I20"/>
    <mergeCell ref="J20:K20"/>
    <mergeCell ref="N20:O20"/>
    <mergeCell ref="J11:K11"/>
    <mergeCell ref="N11:O11"/>
    <mergeCell ref="J7:K8"/>
    <mergeCell ref="M12:M13"/>
    <mergeCell ref="D14:E14"/>
    <mergeCell ref="F14:G14"/>
    <mergeCell ref="H14:I14"/>
    <mergeCell ref="J14:K14"/>
    <mergeCell ref="B7:B21"/>
    <mergeCell ref="C7:C8"/>
    <mergeCell ref="D7:E8"/>
    <mergeCell ref="F7:G8"/>
    <mergeCell ref="H7:I8"/>
    <mergeCell ref="C12:C13"/>
    <mergeCell ref="C15:K17"/>
    <mergeCell ref="D21:O21"/>
    <mergeCell ref="N14:O14"/>
    <mergeCell ref="M7:M8"/>
    <mergeCell ref="N7:O8"/>
    <mergeCell ref="C9:C10"/>
    <mergeCell ref="M9:M10"/>
    <mergeCell ref="D11:E11"/>
    <mergeCell ref="F11:G11"/>
    <mergeCell ref="H11:I11"/>
    <mergeCell ref="O1:Y1"/>
    <mergeCell ref="A2:P2"/>
    <mergeCell ref="B4:C4"/>
    <mergeCell ref="D4:O4"/>
    <mergeCell ref="B5:C5"/>
    <mergeCell ref="D5:G5"/>
    <mergeCell ref="I5:O5"/>
  </mergeCells>
  <phoneticPr fontId="3"/>
  <pageMargins left="0.62992125984251968" right="0.23622047244094491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E330-E9C3-4421-9415-5A9693F1E4E2}">
  <sheetPr codeName="Sheet4"/>
  <dimension ref="A1:Q61"/>
  <sheetViews>
    <sheetView showGridLines="0" showRowColHeaders="0" topLeftCell="A43" workbookViewId="0">
      <selection activeCell="L12" sqref="L12"/>
    </sheetView>
  </sheetViews>
  <sheetFormatPr defaultRowHeight="18.75" x14ac:dyDescent="0.4"/>
  <cols>
    <col min="1" max="1" width="0.625" customWidth="1"/>
    <col min="2" max="3" width="3" customWidth="1"/>
    <col min="4" max="4" width="5.875" customWidth="1"/>
    <col min="5" max="5" width="26.5" customWidth="1"/>
    <col min="6" max="6" width="3.875" customWidth="1"/>
    <col min="7" max="7" width="5.625" customWidth="1"/>
    <col min="8" max="17" width="5.125" customWidth="1"/>
  </cols>
  <sheetData>
    <row r="1" spans="1:17" x14ac:dyDescent="0.4">
      <c r="A1" s="137"/>
      <c r="B1" s="381" t="s">
        <v>214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 ht="19.5" thickBot="1" x14ac:dyDescent="0.45">
      <c r="A2" s="137"/>
      <c r="B2" s="382"/>
      <c r="C2" s="382"/>
      <c r="D2" s="382"/>
      <c r="E2" s="382"/>
      <c r="F2" s="382"/>
      <c r="G2" s="382"/>
      <c r="H2" s="137"/>
      <c r="I2" s="138"/>
      <c r="J2" s="139" t="s">
        <v>215</v>
      </c>
      <c r="K2" s="137"/>
      <c r="L2" s="137"/>
      <c r="M2" s="137"/>
      <c r="N2" s="137"/>
      <c r="O2" s="137"/>
      <c r="P2" s="137"/>
      <c r="Q2" s="137"/>
    </row>
    <row r="3" spans="1:17" x14ac:dyDescent="0.4">
      <c r="A3" s="137"/>
      <c r="B3" s="383" t="s">
        <v>216</v>
      </c>
      <c r="C3" s="384"/>
      <c r="D3" s="384"/>
      <c r="E3" s="384"/>
      <c r="F3" s="384"/>
      <c r="G3" s="384"/>
      <c r="H3" s="387" t="s">
        <v>217</v>
      </c>
      <c r="I3" s="387"/>
      <c r="J3" s="387" t="s">
        <v>218</v>
      </c>
      <c r="K3" s="387"/>
      <c r="L3" s="387" t="s">
        <v>219</v>
      </c>
      <c r="M3" s="387"/>
      <c r="N3" s="387" t="s">
        <v>220</v>
      </c>
      <c r="O3" s="388"/>
    </row>
    <row r="4" spans="1:17" ht="28.5" x14ac:dyDescent="0.4">
      <c r="A4" s="137"/>
      <c r="B4" s="385"/>
      <c r="C4" s="386"/>
      <c r="D4" s="386"/>
      <c r="E4" s="386"/>
      <c r="F4" s="386"/>
      <c r="G4" s="386"/>
      <c r="H4" s="140" t="s">
        <v>221</v>
      </c>
      <c r="I4" s="140" t="s">
        <v>222</v>
      </c>
      <c r="J4" s="140" t="s">
        <v>221</v>
      </c>
      <c r="K4" s="140" t="s">
        <v>222</v>
      </c>
      <c r="L4" s="140" t="s">
        <v>221</v>
      </c>
      <c r="M4" s="140" t="s">
        <v>222</v>
      </c>
      <c r="N4" s="140" t="s">
        <v>221</v>
      </c>
      <c r="O4" s="141" t="s">
        <v>222</v>
      </c>
    </row>
    <row r="5" spans="1:17" x14ac:dyDescent="0.4">
      <c r="A5" s="137"/>
      <c r="B5" s="389" t="s">
        <v>69</v>
      </c>
      <c r="C5" s="391">
        <v>1</v>
      </c>
      <c r="D5" s="392" t="s">
        <v>70</v>
      </c>
      <c r="E5" s="393" t="s">
        <v>71</v>
      </c>
      <c r="F5" s="394">
        <v>1</v>
      </c>
      <c r="G5" s="142" t="s">
        <v>223</v>
      </c>
      <c r="H5" s="143" t="s">
        <v>224</v>
      </c>
      <c r="I5" s="143" t="s">
        <v>225</v>
      </c>
      <c r="J5" s="140"/>
      <c r="K5" s="143" t="s">
        <v>226</v>
      </c>
      <c r="L5" s="140"/>
      <c r="M5" s="143" t="s">
        <v>227</v>
      </c>
      <c r="N5" s="140"/>
      <c r="O5" s="144" t="s">
        <v>228</v>
      </c>
    </row>
    <row r="6" spans="1:17" x14ac:dyDescent="0.4">
      <c r="A6" s="137"/>
      <c r="B6" s="389"/>
      <c r="C6" s="391"/>
      <c r="D6" s="392"/>
      <c r="E6" s="393"/>
      <c r="F6" s="394"/>
      <c r="G6" s="142" t="s">
        <v>229</v>
      </c>
      <c r="H6" s="143" t="s">
        <v>224</v>
      </c>
      <c r="I6" s="143" t="s">
        <v>225</v>
      </c>
      <c r="J6" s="143" t="s">
        <v>230</v>
      </c>
      <c r="K6" s="140"/>
      <c r="L6" s="143" t="s">
        <v>231</v>
      </c>
      <c r="M6" s="140"/>
      <c r="N6" s="143" t="s">
        <v>232</v>
      </c>
      <c r="O6" s="141"/>
    </row>
    <row r="7" spans="1:17" x14ac:dyDescent="0.4">
      <c r="A7" s="137"/>
      <c r="B7" s="389"/>
      <c r="C7" s="391"/>
      <c r="D7" s="392"/>
      <c r="E7" s="393" t="s">
        <v>75</v>
      </c>
      <c r="F7" s="394">
        <v>2</v>
      </c>
      <c r="G7" s="142" t="s">
        <v>223</v>
      </c>
      <c r="H7" s="143" t="s">
        <v>224</v>
      </c>
      <c r="I7" s="143" t="s">
        <v>225</v>
      </c>
      <c r="J7" s="140"/>
      <c r="K7" s="143" t="s">
        <v>226</v>
      </c>
      <c r="L7" s="140"/>
      <c r="M7" s="143" t="s">
        <v>227</v>
      </c>
      <c r="N7" s="140"/>
      <c r="O7" s="144" t="s">
        <v>228</v>
      </c>
    </row>
    <row r="8" spans="1:17" x14ac:dyDescent="0.4">
      <c r="A8" s="137"/>
      <c r="B8" s="389"/>
      <c r="C8" s="391"/>
      <c r="D8" s="392"/>
      <c r="E8" s="393"/>
      <c r="F8" s="394"/>
      <c r="G8" s="142" t="s">
        <v>229</v>
      </c>
      <c r="H8" s="143" t="s">
        <v>224</v>
      </c>
      <c r="I8" s="143" t="s">
        <v>225</v>
      </c>
      <c r="J8" s="143" t="s">
        <v>230</v>
      </c>
      <c r="K8" s="140"/>
      <c r="L8" s="143" t="s">
        <v>231</v>
      </c>
      <c r="M8" s="140"/>
      <c r="N8" s="143" t="s">
        <v>232</v>
      </c>
      <c r="O8" s="141"/>
    </row>
    <row r="9" spans="1:17" x14ac:dyDescent="0.4">
      <c r="A9" s="137"/>
      <c r="B9" s="389"/>
      <c r="C9" s="391"/>
      <c r="D9" s="392"/>
      <c r="E9" s="393" t="s">
        <v>80</v>
      </c>
      <c r="F9" s="394">
        <v>3</v>
      </c>
      <c r="G9" s="142" t="s">
        <v>223</v>
      </c>
      <c r="H9" s="143" t="s">
        <v>224</v>
      </c>
      <c r="I9" s="143" t="s">
        <v>225</v>
      </c>
      <c r="J9" s="140"/>
      <c r="K9" s="143" t="s">
        <v>226</v>
      </c>
      <c r="L9" s="140"/>
      <c r="M9" s="143" t="s">
        <v>227</v>
      </c>
      <c r="N9" s="140"/>
      <c r="O9" s="144" t="s">
        <v>228</v>
      </c>
    </row>
    <row r="10" spans="1:17" x14ac:dyDescent="0.4">
      <c r="A10" s="137"/>
      <c r="B10" s="389"/>
      <c r="C10" s="391"/>
      <c r="D10" s="392"/>
      <c r="E10" s="393"/>
      <c r="F10" s="394"/>
      <c r="G10" s="142" t="s">
        <v>229</v>
      </c>
      <c r="H10" s="143" t="s">
        <v>224</v>
      </c>
      <c r="I10" s="143" t="s">
        <v>225</v>
      </c>
      <c r="J10" s="143" t="s">
        <v>230</v>
      </c>
      <c r="K10" s="140"/>
      <c r="L10" s="143" t="s">
        <v>231</v>
      </c>
      <c r="M10" s="140"/>
      <c r="N10" s="143" t="s">
        <v>232</v>
      </c>
      <c r="O10" s="141"/>
    </row>
    <row r="11" spans="1:17" x14ac:dyDescent="0.4">
      <c r="A11" s="137"/>
      <c r="B11" s="389"/>
      <c r="C11" s="391"/>
      <c r="D11" s="392"/>
      <c r="E11" s="393" t="s">
        <v>84</v>
      </c>
      <c r="F11" s="394">
        <v>4</v>
      </c>
      <c r="G11" s="142" t="s">
        <v>223</v>
      </c>
      <c r="H11" s="143" t="s">
        <v>224</v>
      </c>
      <c r="I11" s="143" t="s">
        <v>225</v>
      </c>
      <c r="J11" s="140"/>
      <c r="K11" s="143" t="s">
        <v>226</v>
      </c>
      <c r="L11" s="140"/>
      <c r="M11" s="143" t="s">
        <v>227</v>
      </c>
      <c r="N11" s="140"/>
      <c r="O11" s="144" t="s">
        <v>228</v>
      </c>
    </row>
    <row r="12" spans="1:17" x14ac:dyDescent="0.4">
      <c r="A12" s="137"/>
      <c r="B12" s="389"/>
      <c r="C12" s="391"/>
      <c r="D12" s="392"/>
      <c r="E12" s="393"/>
      <c r="F12" s="394"/>
      <c r="G12" s="142" t="s">
        <v>229</v>
      </c>
      <c r="H12" s="143" t="s">
        <v>224</v>
      </c>
      <c r="I12" s="143" t="s">
        <v>225</v>
      </c>
      <c r="J12" s="143" t="s">
        <v>230</v>
      </c>
      <c r="K12" s="140"/>
      <c r="L12" s="143" t="s">
        <v>231</v>
      </c>
      <c r="M12" s="140"/>
      <c r="N12" s="143" t="s">
        <v>232</v>
      </c>
      <c r="O12" s="141"/>
    </row>
    <row r="13" spans="1:17" x14ac:dyDescent="0.4">
      <c r="A13" s="137"/>
      <c r="B13" s="389"/>
      <c r="C13" s="391"/>
      <c r="D13" s="392"/>
      <c r="E13" s="393" t="s">
        <v>233</v>
      </c>
      <c r="F13" s="394">
        <v>5</v>
      </c>
      <c r="G13" s="142" t="s">
        <v>223</v>
      </c>
      <c r="H13" s="143" t="s">
        <v>224</v>
      </c>
      <c r="I13" s="143" t="s">
        <v>225</v>
      </c>
      <c r="J13" s="140"/>
      <c r="K13" s="143" t="s">
        <v>226</v>
      </c>
      <c r="L13" s="140"/>
      <c r="M13" s="143" t="s">
        <v>227</v>
      </c>
      <c r="N13" s="140"/>
      <c r="O13" s="144" t="s">
        <v>228</v>
      </c>
    </row>
    <row r="14" spans="1:17" x14ac:dyDescent="0.4">
      <c r="A14" s="137"/>
      <c r="B14" s="389"/>
      <c r="C14" s="391"/>
      <c r="D14" s="392"/>
      <c r="E14" s="393"/>
      <c r="F14" s="394"/>
      <c r="G14" s="142" t="s">
        <v>229</v>
      </c>
      <c r="H14" s="143" t="s">
        <v>224</v>
      </c>
      <c r="I14" s="143" t="s">
        <v>225</v>
      </c>
      <c r="J14" s="143" t="s">
        <v>230</v>
      </c>
      <c r="K14" s="140"/>
      <c r="L14" s="143" t="s">
        <v>231</v>
      </c>
      <c r="M14" s="140"/>
      <c r="N14" s="143" t="s">
        <v>232</v>
      </c>
      <c r="O14" s="141"/>
    </row>
    <row r="15" spans="1:17" x14ac:dyDescent="0.4">
      <c r="A15" s="137"/>
      <c r="B15" s="389"/>
      <c r="C15" s="391"/>
      <c r="D15" s="392" t="s">
        <v>92</v>
      </c>
      <c r="E15" s="393" t="s">
        <v>93</v>
      </c>
      <c r="F15" s="394">
        <v>6</v>
      </c>
      <c r="G15" s="142" t="s">
        <v>223</v>
      </c>
      <c r="H15" s="143" t="s">
        <v>224</v>
      </c>
      <c r="I15" s="143" t="s">
        <v>225</v>
      </c>
      <c r="J15" s="140"/>
      <c r="K15" s="143" t="s">
        <v>226</v>
      </c>
      <c r="L15" s="140"/>
      <c r="M15" s="143" t="s">
        <v>227</v>
      </c>
      <c r="N15" s="140"/>
      <c r="O15" s="144" t="s">
        <v>228</v>
      </c>
    </row>
    <row r="16" spans="1:17" x14ac:dyDescent="0.4">
      <c r="A16" s="137"/>
      <c r="B16" s="389"/>
      <c r="C16" s="391"/>
      <c r="D16" s="392"/>
      <c r="E16" s="393"/>
      <c r="F16" s="394"/>
      <c r="G16" s="142" t="s">
        <v>229</v>
      </c>
      <c r="H16" s="143" t="s">
        <v>224</v>
      </c>
      <c r="I16" s="143" t="s">
        <v>225</v>
      </c>
      <c r="J16" s="143" t="s">
        <v>230</v>
      </c>
      <c r="K16" s="140"/>
      <c r="L16" s="143" t="s">
        <v>231</v>
      </c>
      <c r="M16" s="140"/>
      <c r="N16" s="143" t="s">
        <v>232</v>
      </c>
      <c r="O16" s="141"/>
    </row>
    <row r="17" spans="1:15" x14ac:dyDescent="0.4">
      <c r="A17" s="137"/>
      <c r="B17" s="389"/>
      <c r="C17" s="391"/>
      <c r="D17" s="392"/>
      <c r="E17" s="393" t="s">
        <v>97</v>
      </c>
      <c r="F17" s="394">
        <v>7</v>
      </c>
      <c r="G17" s="142" t="s">
        <v>223</v>
      </c>
      <c r="H17" s="143" t="s">
        <v>224</v>
      </c>
      <c r="I17" s="143" t="s">
        <v>225</v>
      </c>
      <c r="J17" s="140"/>
      <c r="K17" s="143" t="s">
        <v>226</v>
      </c>
      <c r="L17" s="140"/>
      <c r="M17" s="143" t="s">
        <v>227</v>
      </c>
      <c r="N17" s="140"/>
      <c r="O17" s="144" t="s">
        <v>228</v>
      </c>
    </row>
    <row r="18" spans="1:15" x14ac:dyDescent="0.4">
      <c r="A18" s="137"/>
      <c r="B18" s="389"/>
      <c r="C18" s="391"/>
      <c r="D18" s="392"/>
      <c r="E18" s="393"/>
      <c r="F18" s="394"/>
      <c r="G18" s="142" t="s">
        <v>229</v>
      </c>
      <c r="H18" s="143" t="s">
        <v>224</v>
      </c>
      <c r="I18" s="143" t="s">
        <v>225</v>
      </c>
      <c r="J18" s="143" t="s">
        <v>230</v>
      </c>
      <c r="K18" s="140"/>
      <c r="L18" s="143" t="s">
        <v>231</v>
      </c>
      <c r="M18" s="140"/>
      <c r="N18" s="143" t="s">
        <v>232</v>
      </c>
      <c r="O18" s="141"/>
    </row>
    <row r="19" spans="1:15" x14ac:dyDescent="0.4">
      <c r="A19" s="137"/>
      <c r="B19" s="389"/>
      <c r="C19" s="391"/>
      <c r="D19" s="392"/>
      <c r="E19" s="393" t="s">
        <v>101</v>
      </c>
      <c r="F19" s="394">
        <v>8</v>
      </c>
      <c r="G19" s="142" t="s">
        <v>223</v>
      </c>
      <c r="H19" s="143" t="s">
        <v>224</v>
      </c>
      <c r="I19" s="143" t="s">
        <v>225</v>
      </c>
      <c r="J19" s="140"/>
      <c r="K19" s="143" t="s">
        <v>226</v>
      </c>
      <c r="L19" s="140"/>
      <c r="M19" s="143" t="s">
        <v>227</v>
      </c>
      <c r="N19" s="140"/>
      <c r="O19" s="144" t="s">
        <v>228</v>
      </c>
    </row>
    <row r="20" spans="1:15" x14ac:dyDescent="0.4">
      <c r="A20" s="137"/>
      <c r="B20" s="389"/>
      <c r="C20" s="391"/>
      <c r="D20" s="392"/>
      <c r="E20" s="393"/>
      <c r="F20" s="394"/>
      <c r="G20" s="142" t="s">
        <v>229</v>
      </c>
      <c r="H20" s="143" t="s">
        <v>224</v>
      </c>
      <c r="I20" s="143" t="s">
        <v>225</v>
      </c>
      <c r="J20" s="143" t="s">
        <v>230</v>
      </c>
      <c r="K20" s="140"/>
      <c r="L20" s="143" t="s">
        <v>231</v>
      </c>
      <c r="M20" s="140"/>
      <c r="N20" s="143" t="s">
        <v>232</v>
      </c>
      <c r="O20" s="141"/>
    </row>
    <row r="21" spans="1:15" x14ac:dyDescent="0.4">
      <c r="A21" s="137"/>
      <c r="B21" s="389"/>
      <c r="C21" s="391"/>
      <c r="D21" s="392"/>
      <c r="E21" s="393" t="s">
        <v>234</v>
      </c>
      <c r="F21" s="394">
        <v>9</v>
      </c>
      <c r="G21" s="142" t="s">
        <v>223</v>
      </c>
      <c r="H21" s="143" t="s">
        <v>224</v>
      </c>
      <c r="I21" s="143" t="s">
        <v>225</v>
      </c>
      <c r="J21" s="140"/>
      <c r="K21" s="143" t="s">
        <v>226</v>
      </c>
      <c r="L21" s="140"/>
      <c r="M21" s="143" t="s">
        <v>227</v>
      </c>
      <c r="N21" s="143" t="s">
        <v>232</v>
      </c>
      <c r="O21" s="141"/>
    </row>
    <row r="22" spans="1:15" x14ac:dyDescent="0.4">
      <c r="A22" s="137"/>
      <c r="B22" s="389"/>
      <c r="C22" s="391"/>
      <c r="D22" s="392"/>
      <c r="E22" s="393"/>
      <c r="F22" s="394"/>
      <c r="G22" s="142" t="s">
        <v>229</v>
      </c>
      <c r="H22" s="143" t="s">
        <v>224</v>
      </c>
      <c r="I22" s="143" t="s">
        <v>225</v>
      </c>
      <c r="J22" s="143" t="s">
        <v>230</v>
      </c>
      <c r="K22" s="140"/>
      <c r="L22" s="143" t="s">
        <v>231</v>
      </c>
      <c r="M22" s="140"/>
      <c r="N22" s="143" t="s">
        <v>232</v>
      </c>
      <c r="O22" s="141"/>
    </row>
    <row r="23" spans="1:15" x14ac:dyDescent="0.4">
      <c r="A23" s="137"/>
      <c r="B23" s="389"/>
      <c r="C23" s="391"/>
      <c r="D23" s="395" t="s">
        <v>109</v>
      </c>
      <c r="E23" s="393" t="s">
        <v>235</v>
      </c>
      <c r="F23" s="394">
        <v>10</v>
      </c>
      <c r="G23" s="142" t="s">
        <v>223</v>
      </c>
      <c r="H23" s="143" t="s">
        <v>224</v>
      </c>
      <c r="I23" s="143" t="s">
        <v>225</v>
      </c>
      <c r="J23" s="140"/>
      <c r="K23" s="143" t="s">
        <v>226</v>
      </c>
      <c r="L23" s="140"/>
      <c r="M23" s="143" t="s">
        <v>227</v>
      </c>
      <c r="N23" s="143" t="s">
        <v>232</v>
      </c>
      <c r="O23" s="141"/>
    </row>
    <row r="24" spans="1:15" x14ac:dyDescent="0.4">
      <c r="A24" s="137"/>
      <c r="B24" s="389"/>
      <c r="C24" s="391"/>
      <c r="D24" s="395"/>
      <c r="E24" s="393"/>
      <c r="F24" s="394"/>
      <c r="G24" s="142" t="s">
        <v>229</v>
      </c>
      <c r="H24" s="143" t="s">
        <v>224</v>
      </c>
      <c r="I24" s="143" t="s">
        <v>225</v>
      </c>
      <c r="J24" s="143" t="s">
        <v>230</v>
      </c>
      <c r="K24" s="140"/>
      <c r="L24" s="143" t="s">
        <v>231</v>
      </c>
      <c r="M24" s="140"/>
      <c r="N24" s="143" t="s">
        <v>232</v>
      </c>
      <c r="O24" s="141"/>
    </row>
    <row r="25" spans="1:15" x14ac:dyDescent="0.4">
      <c r="A25" s="137"/>
      <c r="B25" s="389"/>
      <c r="C25" s="391"/>
      <c r="D25" s="395"/>
      <c r="E25" s="396" t="s">
        <v>236</v>
      </c>
      <c r="F25" s="394">
        <v>11</v>
      </c>
      <c r="G25" s="142" t="s">
        <v>223</v>
      </c>
      <c r="H25" s="143" t="s">
        <v>224</v>
      </c>
      <c r="I25" s="143" t="s">
        <v>225</v>
      </c>
      <c r="J25" s="140"/>
      <c r="K25" s="143" t="s">
        <v>226</v>
      </c>
      <c r="L25" s="140"/>
      <c r="M25" s="143" t="s">
        <v>227</v>
      </c>
      <c r="N25" s="143" t="s">
        <v>232</v>
      </c>
      <c r="O25" s="141"/>
    </row>
    <row r="26" spans="1:15" x14ac:dyDescent="0.4">
      <c r="A26" s="137"/>
      <c r="B26" s="389"/>
      <c r="C26" s="391"/>
      <c r="D26" s="395"/>
      <c r="E26" s="396"/>
      <c r="F26" s="394"/>
      <c r="G26" s="142" t="s">
        <v>229</v>
      </c>
      <c r="H26" s="143" t="s">
        <v>224</v>
      </c>
      <c r="I26" s="143" t="s">
        <v>225</v>
      </c>
      <c r="J26" s="143" t="s">
        <v>230</v>
      </c>
      <c r="K26" s="140"/>
      <c r="L26" s="143" t="s">
        <v>231</v>
      </c>
      <c r="M26" s="140"/>
      <c r="N26" s="143" t="s">
        <v>232</v>
      </c>
      <c r="O26" s="141"/>
    </row>
    <row r="27" spans="1:15" x14ac:dyDescent="0.4">
      <c r="A27" s="137"/>
      <c r="B27" s="389"/>
      <c r="C27" s="391"/>
      <c r="D27" s="392" t="s">
        <v>116</v>
      </c>
      <c r="E27" s="393" t="s">
        <v>116</v>
      </c>
      <c r="F27" s="394">
        <v>12</v>
      </c>
      <c r="G27" s="142" t="s">
        <v>223</v>
      </c>
      <c r="H27" s="143" t="s">
        <v>224</v>
      </c>
      <c r="I27" s="143" t="s">
        <v>225</v>
      </c>
      <c r="J27" s="140"/>
      <c r="K27" s="143" t="s">
        <v>226</v>
      </c>
      <c r="L27" s="140"/>
      <c r="M27" s="143" t="s">
        <v>227</v>
      </c>
      <c r="N27" s="140"/>
      <c r="O27" s="144" t="s">
        <v>228</v>
      </c>
    </row>
    <row r="28" spans="1:15" x14ac:dyDescent="0.4">
      <c r="A28" s="137"/>
      <c r="B28" s="389"/>
      <c r="C28" s="391"/>
      <c r="D28" s="392"/>
      <c r="E28" s="393"/>
      <c r="F28" s="394"/>
      <c r="G28" s="142" t="s">
        <v>229</v>
      </c>
      <c r="H28" s="143" t="s">
        <v>224</v>
      </c>
      <c r="I28" s="143" t="s">
        <v>225</v>
      </c>
      <c r="J28" s="143" t="s">
        <v>230</v>
      </c>
      <c r="K28" s="140"/>
      <c r="L28" s="143" t="s">
        <v>231</v>
      </c>
      <c r="M28" s="140"/>
      <c r="N28" s="143" t="s">
        <v>232</v>
      </c>
      <c r="O28" s="141"/>
    </row>
    <row r="29" spans="1:15" x14ac:dyDescent="0.4">
      <c r="A29" s="137"/>
      <c r="B29" s="389"/>
      <c r="C29" s="391">
        <v>2</v>
      </c>
      <c r="D29" s="397" t="s">
        <v>237</v>
      </c>
      <c r="E29" s="393" t="s">
        <v>120</v>
      </c>
      <c r="F29" s="394">
        <v>13</v>
      </c>
      <c r="G29" s="142" t="s">
        <v>223</v>
      </c>
      <c r="H29" s="143" t="s">
        <v>224</v>
      </c>
      <c r="I29" s="143" t="s">
        <v>225</v>
      </c>
      <c r="J29" s="143" t="s">
        <v>230</v>
      </c>
      <c r="K29" s="140"/>
      <c r="L29" s="143" t="s">
        <v>231</v>
      </c>
      <c r="M29" s="140"/>
      <c r="N29" s="140"/>
      <c r="O29" s="141"/>
    </row>
    <row r="30" spans="1:15" x14ac:dyDescent="0.4">
      <c r="A30" s="137"/>
      <c r="B30" s="389"/>
      <c r="C30" s="391"/>
      <c r="D30" s="397"/>
      <c r="E30" s="393"/>
      <c r="F30" s="394"/>
      <c r="G30" s="142" t="s">
        <v>229</v>
      </c>
      <c r="H30" s="143" t="s">
        <v>224</v>
      </c>
      <c r="I30" s="143" t="s">
        <v>225</v>
      </c>
      <c r="J30" s="143" t="s">
        <v>230</v>
      </c>
      <c r="K30" s="140"/>
      <c r="L30" s="143" t="s">
        <v>231</v>
      </c>
      <c r="M30" s="140"/>
      <c r="N30" s="140"/>
      <c r="O30" s="141"/>
    </row>
    <row r="31" spans="1:15" x14ac:dyDescent="0.4">
      <c r="A31" s="137"/>
      <c r="B31" s="389"/>
      <c r="C31" s="391"/>
      <c r="D31" s="397"/>
      <c r="E31" s="393" t="s">
        <v>123</v>
      </c>
      <c r="F31" s="394">
        <v>14</v>
      </c>
      <c r="G31" s="142" t="s">
        <v>223</v>
      </c>
      <c r="H31" s="143" t="s">
        <v>224</v>
      </c>
      <c r="I31" s="143" t="s">
        <v>225</v>
      </c>
      <c r="J31" s="140"/>
      <c r="K31" s="143" t="s">
        <v>226</v>
      </c>
      <c r="L31" s="140"/>
      <c r="M31" s="143" t="s">
        <v>227</v>
      </c>
      <c r="N31" s="140"/>
      <c r="O31" s="144" t="s">
        <v>228</v>
      </c>
    </row>
    <row r="32" spans="1:15" x14ac:dyDescent="0.4">
      <c r="A32" s="137"/>
      <c r="B32" s="389"/>
      <c r="C32" s="391"/>
      <c r="D32" s="397"/>
      <c r="E32" s="393"/>
      <c r="F32" s="394"/>
      <c r="G32" s="142" t="s">
        <v>229</v>
      </c>
      <c r="H32" s="143" t="s">
        <v>224</v>
      </c>
      <c r="I32" s="143" t="s">
        <v>225</v>
      </c>
      <c r="J32" s="143" t="s">
        <v>230</v>
      </c>
      <c r="K32" s="140"/>
      <c r="L32" s="143" t="s">
        <v>231</v>
      </c>
      <c r="M32" s="140"/>
      <c r="N32" s="143" t="s">
        <v>232</v>
      </c>
      <c r="O32" s="141"/>
    </row>
    <row r="33" spans="1:15" x14ac:dyDescent="0.4">
      <c r="A33" s="137"/>
      <c r="B33" s="389"/>
      <c r="C33" s="391"/>
      <c r="D33" s="397"/>
      <c r="E33" s="393" t="s">
        <v>125</v>
      </c>
      <c r="F33" s="394">
        <v>15</v>
      </c>
      <c r="G33" s="142" t="s">
        <v>223</v>
      </c>
      <c r="H33" s="143" t="s">
        <v>224</v>
      </c>
      <c r="I33" s="143" t="s">
        <v>225</v>
      </c>
      <c r="J33" s="140"/>
      <c r="K33" s="143" t="s">
        <v>226</v>
      </c>
      <c r="L33" s="140"/>
      <c r="M33" s="143" t="s">
        <v>227</v>
      </c>
      <c r="N33" s="140"/>
      <c r="O33" s="144" t="s">
        <v>228</v>
      </c>
    </row>
    <row r="34" spans="1:15" x14ac:dyDescent="0.4">
      <c r="A34" s="137"/>
      <c r="B34" s="389"/>
      <c r="C34" s="391"/>
      <c r="D34" s="397"/>
      <c r="E34" s="393"/>
      <c r="F34" s="394"/>
      <c r="G34" s="142" t="s">
        <v>229</v>
      </c>
      <c r="H34" s="143" t="s">
        <v>224</v>
      </c>
      <c r="I34" s="143" t="s">
        <v>225</v>
      </c>
      <c r="J34" s="143" t="s">
        <v>230</v>
      </c>
      <c r="K34" s="140"/>
      <c r="L34" s="143" t="s">
        <v>231</v>
      </c>
      <c r="M34" s="140"/>
      <c r="N34" s="143" t="s">
        <v>232</v>
      </c>
      <c r="O34" s="141"/>
    </row>
    <row r="35" spans="1:15" x14ac:dyDescent="0.4">
      <c r="A35" s="137"/>
      <c r="B35" s="389"/>
      <c r="C35" s="391"/>
      <c r="D35" s="397"/>
      <c r="E35" s="393" t="s">
        <v>127</v>
      </c>
      <c r="F35" s="394">
        <v>16</v>
      </c>
      <c r="G35" s="142" t="s">
        <v>223</v>
      </c>
      <c r="H35" s="143" t="s">
        <v>224</v>
      </c>
      <c r="I35" s="143" t="s">
        <v>225</v>
      </c>
      <c r="J35" s="140"/>
      <c r="K35" s="143" t="s">
        <v>226</v>
      </c>
      <c r="L35" s="140"/>
      <c r="M35" s="143" t="s">
        <v>227</v>
      </c>
      <c r="N35" s="140"/>
      <c r="O35" s="144" t="s">
        <v>228</v>
      </c>
    </row>
    <row r="36" spans="1:15" x14ac:dyDescent="0.4">
      <c r="A36" s="137"/>
      <c r="B36" s="389"/>
      <c r="C36" s="391"/>
      <c r="D36" s="397"/>
      <c r="E36" s="393"/>
      <c r="F36" s="394"/>
      <c r="G36" s="142" t="s">
        <v>229</v>
      </c>
      <c r="H36" s="143" t="s">
        <v>224</v>
      </c>
      <c r="I36" s="143" t="s">
        <v>225</v>
      </c>
      <c r="J36" s="143" t="s">
        <v>230</v>
      </c>
      <c r="K36" s="140"/>
      <c r="L36" s="143" t="s">
        <v>231</v>
      </c>
      <c r="M36" s="140"/>
      <c r="N36" s="143" t="s">
        <v>232</v>
      </c>
      <c r="O36" s="141"/>
    </row>
    <row r="37" spans="1:15" x14ac:dyDescent="0.4">
      <c r="A37" s="137"/>
      <c r="B37" s="389"/>
      <c r="C37" s="391">
        <v>3</v>
      </c>
      <c r="D37" s="397" t="s">
        <v>238</v>
      </c>
      <c r="E37" s="393" t="s">
        <v>130</v>
      </c>
      <c r="F37" s="394">
        <v>17</v>
      </c>
      <c r="G37" s="142" t="s">
        <v>223</v>
      </c>
      <c r="H37" s="143" t="s">
        <v>224</v>
      </c>
      <c r="I37" s="143" t="s">
        <v>225</v>
      </c>
      <c r="J37" s="143" t="s">
        <v>230</v>
      </c>
      <c r="K37" s="140"/>
      <c r="L37" s="143" t="s">
        <v>231</v>
      </c>
      <c r="M37" s="140"/>
      <c r="N37" s="140"/>
      <c r="O37" s="141"/>
    </row>
    <row r="38" spans="1:15" x14ac:dyDescent="0.4">
      <c r="A38" s="137"/>
      <c r="B38" s="389"/>
      <c r="C38" s="391"/>
      <c r="D38" s="397"/>
      <c r="E38" s="393"/>
      <c r="F38" s="394"/>
      <c r="G38" s="142" t="s">
        <v>229</v>
      </c>
      <c r="H38" s="143" t="s">
        <v>224</v>
      </c>
      <c r="I38" s="143" t="s">
        <v>225</v>
      </c>
      <c r="J38" s="143" t="s">
        <v>230</v>
      </c>
      <c r="K38" s="140"/>
      <c r="L38" s="143" t="s">
        <v>231</v>
      </c>
      <c r="M38" s="140"/>
      <c r="N38" s="140"/>
      <c r="O38" s="141"/>
    </row>
    <row r="39" spans="1:15" x14ac:dyDescent="0.4">
      <c r="A39" s="137"/>
      <c r="B39" s="389"/>
      <c r="C39" s="391"/>
      <c r="D39" s="397"/>
      <c r="E39" s="393" t="s">
        <v>239</v>
      </c>
      <c r="F39" s="394">
        <v>18</v>
      </c>
      <c r="G39" s="142" t="s">
        <v>223</v>
      </c>
      <c r="H39" s="143" t="s">
        <v>224</v>
      </c>
      <c r="I39" s="143" t="s">
        <v>225</v>
      </c>
      <c r="J39" s="140"/>
      <c r="K39" s="143" t="s">
        <v>226</v>
      </c>
      <c r="L39" s="140"/>
      <c r="M39" s="143" t="s">
        <v>227</v>
      </c>
      <c r="N39" s="140"/>
      <c r="O39" s="144" t="s">
        <v>228</v>
      </c>
    </row>
    <row r="40" spans="1:15" x14ac:dyDescent="0.4">
      <c r="A40" s="137"/>
      <c r="B40" s="389"/>
      <c r="C40" s="391"/>
      <c r="D40" s="397"/>
      <c r="E40" s="393"/>
      <c r="F40" s="394"/>
      <c r="G40" s="142" t="s">
        <v>229</v>
      </c>
      <c r="H40" s="143" t="s">
        <v>224</v>
      </c>
      <c r="I40" s="143" t="s">
        <v>225</v>
      </c>
      <c r="J40" s="143" t="s">
        <v>230</v>
      </c>
      <c r="K40" s="140"/>
      <c r="L40" s="143" t="s">
        <v>231</v>
      </c>
      <c r="M40" s="140"/>
      <c r="N40" s="143" t="s">
        <v>232</v>
      </c>
      <c r="O40" s="141"/>
    </row>
    <row r="41" spans="1:15" x14ac:dyDescent="0.4">
      <c r="A41" s="137"/>
      <c r="B41" s="389"/>
      <c r="C41" s="391"/>
      <c r="D41" s="397"/>
      <c r="E41" s="393" t="s">
        <v>133</v>
      </c>
      <c r="F41" s="394">
        <v>19</v>
      </c>
      <c r="G41" s="142" t="s">
        <v>223</v>
      </c>
      <c r="H41" s="143" t="s">
        <v>224</v>
      </c>
      <c r="I41" s="143" t="s">
        <v>225</v>
      </c>
      <c r="J41" s="140"/>
      <c r="K41" s="143" t="s">
        <v>226</v>
      </c>
      <c r="L41" s="140"/>
      <c r="M41" s="143" t="s">
        <v>227</v>
      </c>
      <c r="N41" s="143" t="s">
        <v>232</v>
      </c>
      <c r="O41" s="141"/>
    </row>
    <row r="42" spans="1:15" x14ac:dyDescent="0.4">
      <c r="A42" s="137"/>
      <c r="B42" s="389"/>
      <c r="C42" s="391"/>
      <c r="D42" s="397"/>
      <c r="E42" s="393"/>
      <c r="F42" s="394"/>
      <c r="G42" s="142" t="s">
        <v>229</v>
      </c>
      <c r="H42" s="143" t="s">
        <v>224</v>
      </c>
      <c r="I42" s="143" t="s">
        <v>225</v>
      </c>
      <c r="J42" s="143" t="s">
        <v>230</v>
      </c>
      <c r="K42" s="140"/>
      <c r="L42" s="143" t="s">
        <v>231</v>
      </c>
      <c r="M42" s="140"/>
      <c r="N42" s="143" t="s">
        <v>232</v>
      </c>
      <c r="O42" s="141"/>
    </row>
    <row r="43" spans="1:15" x14ac:dyDescent="0.4">
      <c r="A43" s="137"/>
      <c r="B43" s="389"/>
      <c r="C43" s="391"/>
      <c r="D43" s="397"/>
      <c r="E43" s="393" t="s">
        <v>135</v>
      </c>
      <c r="F43" s="394">
        <v>20</v>
      </c>
      <c r="G43" s="142" t="s">
        <v>223</v>
      </c>
      <c r="H43" s="143" t="s">
        <v>224</v>
      </c>
      <c r="I43" s="143" t="s">
        <v>225</v>
      </c>
      <c r="J43" s="140"/>
      <c r="K43" s="143" t="s">
        <v>226</v>
      </c>
      <c r="L43" s="140"/>
      <c r="M43" s="143" t="s">
        <v>227</v>
      </c>
      <c r="N43" s="140"/>
      <c r="O43" s="144" t="s">
        <v>228</v>
      </c>
    </row>
    <row r="44" spans="1:15" x14ac:dyDescent="0.4">
      <c r="A44" s="137"/>
      <c r="B44" s="389"/>
      <c r="C44" s="391"/>
      <c r="D44" s="397"/>
      <c r="E44" s="393"/>
      <c r="F44" s="394"/>
      <c r="G44" s="142" t="s">
        <v>229</v>
      </c>
      <c r="H44" s="143" t="s">
        <v>224</v>
      </c>
      <c r="I44" s="143" t="s">
        <v>225</v>
      </c>
      <c r="J44" s="143" t="s">
        <v>230</v>
      </c>
      <c r="K44" s="140"/>
      <c r="L44" s="143" t="s">
        <v>231</v>
      </c>
      <c r="M44" s="140"/>
      <c r="N44" s="143" t="s">
        <v>232</v>
      </c>
      <c r="O44" s="141"/>
    </row>
    <row r="45" spans="1:15" x14ac:dyDescent="0.4">
      <c r="A45" s="137"/>
      <c r="B45" s="389"/>
      <c r="C45" s="391"/>
      <c r="D45" s="397"/>
      <c r="E45" s="393" t="s">
        <v>137</v>
      </c>
      <c r="F45" s="394">
        <v>21</v>
      </c>
      <c r="G45" s="142" t="s">
        <v>223</v>
      </c>
      <c r="H45" s="143" t="s">
        <v>224</v>
      </c>
      <c r="I45" s="143" t="s">
        <v>225</v>
      </c>
      <c r="J45" s="140"/>
      <c r="K45" s="143" t="s">
        <v>226</v>
      </c>
      <c r="L45" s="140"/>
      <c r="M45" s="143" t="s">
        <v>227</v>
      </c>
      <c r="N45" s="140"/>
      <c r="O45" s="144" t="s">
        <v>228</v>
      </c>
    </row>
    <row r="46" spans="1:15" x14ac:dyDescent="0.4">
      <c r="A46" s="137"/>
      <c r="B46" s="389"/>
      <c r="C46" s="391"/>
      <c r="D46" s="397"/>
      <c r="E46" s="393"/>
      <c r="F46" s="394"/>
      <c r="G46" s="142" t="s">
        <v>229</v>
      </c>
      <c r="H46" s="143" t="s">
        <v>224</v>
      </c>
      <c r="I46" s="143" t="s">
        <v>225</v>
      </c>
      <c r="J46" s="143" t="s">
        <v>230</v>
      </c>
      <c r="K46" s="140"/>
      <c r="L46" s="143" t="s">
        <v>231</v>
      </c>
      <c r="M46" s="140"/>
      <c r="N46" s="143" t="s">
        <v>232</v>
      </c>
      <c r="O46" s="141"/>
    </row>
    <row r="47" spans="1:15" x14ac:dyDescent="0.4">
      <c r="A47" s="137"/>
      <c r="B47" s="389"/>
      <c r="C47" s="391">
        <v>4</v>
      </c>
      <c r="D47" s="400"/>
      <c r="E47" s="393" t="s">
        <v>139</v>
      </c>
      <c r="F47" s="394">
        <v>22</v>
      </c>
      <c r="G47" s="142" t="s">
        <v>223</v>
      </c>
      <c r="H47" s="143" t="s">
        <v>224</v>
      </c>
      <c r="I47" s="143" t="s">
        <v>225</v>
      </c>
      <c r="J47" s="143" t="s">
        <v>230</v>
      </c>
      <c r="K47" s="140"/>
      <c r="L47" s="143" t="s">
        <v>231</v>
      </c>
      <c r="M47" s="140"/>
      <c r="N47" s="140"/>
      <c r="O47" s="141"/>
    </row>
    <row r="48" spans="1:15" x14ac:dyDescent="0.4">
      <c r="A48" s="137"/>
      <c r="B48" s="390"/>
      <c r="C48" s="399"/>
      <c r="D48" s="309"/>
      <c r="E48" s="401"/>
      <c r="F48" s="402"/>
      <c r="G48" s="142" t="s">
        <v>229</v>
      </c>
      <c r="H48" s="143" t="s">
        <v>224</v>
      </c>
      <c r="I48" s="143" t="s">
        <v>225</v>
      </c>
      <c r="J48" s="143" t="s">
        <v>230</v>
      </c>
      <c r="K48" s="140"/>
      <c r="L48" s="143" t="s">
        <v>231</v>
      </c>
      <c r="M48" s="140"/>
      <c r="N48" s="140"/>
      <c r="O48" s="141"/>
    </row>
    <row r="49" spans="1:17" x14ac:dyDescent="0.4">
      <c r="A49" s="137"/>
      <c r="B49" s="404" t="s">
        <v>240</v>
      </c>
      <c r="C49" s="404"/>
      <c r="D49" s="404"/>
      <c r="E49" s="393" t="s">
        <v>241</v>
      </c>
      <c r="F49" s="394">
        <v>23</v>
      </c>
      <c r="G49" s="145" t="s">
        <v>223</v>
      </c>
      <c r="H49" s="143" t="s">
        <v>224</v>
      </c>
      <c r="I49" s="143" t="s">
        <v>225</v>
      </c>
      <c r="J49" s="140"/>
      <c r="K49" s="143" t="s">
        <v>226</v>
      </c>
      <c r="L49" s="140"/>
      <c r="M49" s="143" t="s">
        <v>227</v>
      </c>
      <c r="N49" s="140"/>
      <c r="O49" s="144" t="s">
        <v>228</v>
      </c>
    </row>
    <row r="50" spans="1:17" x14ac:dyDescent="0.4">
      <c r="A50" s="137"/>
      <c r="B50" s="404"/>
      <c r="C50" s="404"/>
      <c r="D50" s="404"/>
      <c r="E50" s="393"/>
      <c r="F50" s="394"/>
      <c r="G50" s="145" t="s">
        <v>229</v>
      </c>
      <c r="H50" s="143" t="s">
        <v>224</v>
      </c>
      <c r="I50" s="143" t="s">
        <v>225</v>
      </c>
      <c r="J50" s="143" t="s">
        <v>230</v>
      </c>
      <c r="K50" s="140"/>
      <c r="L50" s="143" t="s">
        <v>231</v>
      </c>
      <c r="M50" s="140"/>
      <c r="N50" s="143" t="s">
        <v>232</v>
      </c>
      <c r="O50" s="141"/>
    </row>
    <row r="51" spans="1:17" x14ac:dyDescent="0.4">
      <c r="A51" s="137"/>
      <c r="B51" s="404"/>
      <c r="C51" s="404"/>
      <c r="D51" s="404"/>
      <c r="E51" s="393" t="s">
        <v>144</v>
      </c>
      <c r="F51" s="394">
        <v>24</v>
      </c>
      <c r="G51" s="145" t="s">
        <v>223</v>
      </c>
      <c r="H51" s="143" t="s">
        <v>224</v>
      </c>
      <c r="I51" s="143" t="s">
        <v>225</v>
      </c>
      <c r="J51" s="140"/>
      <c r="K51" s="143" t="s">
        <v>226</v>
      </c>
      <c r="L51" s="140"/>
      <c r="M51" s="143" t="s">
        <v>227</v>
      </c>
      <c r="N51" s="140"/>
      <c r="O51" s="144" t="s">
        <v>228</v>
      </c>
    </row>
    <row r="52" spans="1:17" x14ac:dyDescent="0.4">
      <c r="A52" s="137"/>
      <c r="B52" s="404"/>
      <c r="C52" s="404"/>
      <c r="D52" s="404"/>
      <c r="E52" s="393"/>
      <c r="F52" s="394"/>
      <c r="G52" s="145" t="s">
        <v>229</v>
      </c>
      <c r="H52" s="143" t="s">
        <v>224</v>
      </c>
      <c r="I52" s="143" t="s">
        <v>225</v>
      </c>
      <c r="J52" s="143" t="s">
        <v>230</v>
      </c>
      <c r="K52" s="140"/>
      <c r="L52" s="143" t="s">
        <v>231</v>
      </c>
      <c r="M52" s="140"/>
      <c r="N52" s="143" t="s">
        <v>232</v>
      </c>
      <c r="O52" s="141"/>
    </row>
    <row r="53" spans="1:17" x14ac:dyDescent="0.4">
      <c r="A53" s="137"/>
      <c r="B53" s="405" t="s">
        <v>242</v>
      </c>
      <c r="C53" s="406"/>
      <c r="D53" s="406"/>
      <c r="E53" s="409" t="s">
        <v>148</v>
      </c>
      <c r="F53" s="394">
        <v>25</v>
      </c>
      <c r="G53" s="145" t="s">
        <v>223</v>
      </c>
      <c r="H53" s="143" t="s">
        <v>224</v>
      </c>
      <c r="I53" s="143" t="s">
        <v>225</v>
      </c>
      <c r="J53" s="140"/>
      <c r="K53" s="143" t="s">
        <v>226</v>
      </c>
      <c r="L53" s="140"/>
      <c r="M53" s="143" t="s">
        <v>227</v>
      </c>
      <c r="N53" s="140"/>
      <c r="O53" s="144" t="s">
        <v>228</v>
      </c>
    </row>
    <row r="54" spans="1:17" x14ac:dyDescent="0.4">
      <c r="A54" s="137"/>
      <c r="B54" s="407"/>
      <c r="C54" s="408"/>
      <c r="D54" s="408"/>
      <c r="E54" s="410"/>
      <c r="F54" s="394"/>
      <c r="G54" s="145" t="s">
        <v>229</v>
      </c>
      <c r="H54" s="143" t="s">
        <v>224</v>
      </c>
      <c r="I54" s="143" t="s">
        <v>225</v>
      </c>
      <c r="J54" s="143" t="s">
        <v>230</v>
      </c>
      <c r="K54" s="140"/>
      <c r="L54" s="143" t="s">
        <v>231</v>
      </c>
      <c r="M54" s="140"/>
      <c r="N54" s="143" t="s">
        <v>232</v>
      </c>
      <c r="O54" s="141"/>
    </row>
    <row r="55" spans="1:17" x14ac:dyDescent="0.4">
      <c r="A55" s="137"/>
      <c r="B55" s="411" t="s">
        <v>150</v>
      </c>
      <c r="C55" s="412"/>
      <c r="D55" s="412"/>
      <c r="E55" s="415" t="s">
        <v>151</v>
      </c>
      <c r="F55" s="394">
        <v>26</v>
      </c>
      <c r="G55" s="145" t="s">
        <v>206</v>
      </c>
      <c r="H55" s="143" t="s">
        <v>224</v>
      </c>
      <c r="I55" s="143" t="s">
        <v>225</v>
      </c>
      <c r="J55" s="143" t="s">
        <v>230</v>
      </c>
      <c r="K55" s="143" t="s">
        <v>226</v>
      </c>
      <c r="L55" s="143" t="s">
        <v>231</v>
      </c>
      <c r="M55" s="143" t="s">
        <v>227</v>
      </c>
      <c r="N55" s="143" t="s">
        <v>232</v>
      </c>
      <c r="O55" s="144" t="s">
        <v>228</v>
      </c>
    </row>
    <row r="56" spans="1:17" x14ac:dyDescent="0.4">
      <c r="A56" s="137"/>
      <c r="B56" s="411"/>
      <c r="C56" s="412"/>
      <c r="D56" s="412"/>
      <c r="E56" s="415"/>
      <c r="F56" s="394"/>
      <c r="G56" s="145" t="s">
        <v>209</v>
      </c>
      <c r="H56" s="143" t="s">
        <v>224</v>
      </c>
      <c r="I56" s="143" t="s">
        <v>225</v>
      </c>
      <c r="J56" s="143" t="s">
        <v>230</v>
      </c>
      <c r="K56" s="143" t="s">
        <v>226</v>
      </c>
      <c r="L56" s="143" t="s">
        <v>231</v>
      </c>
      <c r="M56" s="143" t="s">
        <v>227</v>
      </c>
      <c r="N56" s="143" t="s">
        <v>232</v>
      </c>
      <c r="O56" s="144" t="s">
        <v>228</v>
      </c>
    </row>
    <row r="57" spans="1:17" ht="19.5" thickBot="1" x14ac:dyDescent="0.45">
      <c r="A57" s="137"/>
      <c r="B57" s="413"/>
      <c r="C57" s="414"/>
      <c r="D57" s="414"/>
      <c r="E57" s="416"/>
      <c r="F57" s="417"/>
      <c r="G57" s="146" t="s">
        <v>211</v>
      </c>
      <c r="H57" s="147" t="s">
        <v>224</v>
      </c>
      <c r="I57" s="147" t="s">
        <v>225</v>
      </c>
      <c r="J57" s="147" t="s">
        <v>230</v>
      </c>
      <c r="K57" s="147" t="s">
        <v>226</v>
      </c>
      <c r="L57" s="147" t="s">
        <v>231</v>
      </c>
      <c r="M57" s="147" t="s">
        <v>227</v>
      </c>
      <c r="N57" s="147" t="s">
        <v>232</v>
      </c>
      <c r="O57" s="148" t="s">
        <v>228</v>
      </c>
    </row>
    <row r="58" spans="1:17" x14ac:dyDescent="0.4">
      <c r="A58" s="137"/>
      <c r="B58" s="149"/>
      <c r="C58" s="150"/>
      <c r="D58" s="398" t="s">
        <v>243</v>
      </c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151"/>
      <c r="Q58" s="151"/>
    </row>
    <row r="59" spans="1:17" x14ac:dyDescent="0.4">
      <c r="A59" s="137"/>
      <c r="B59" s="403" t="s">
        <v>244</v>
      </c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3"/>
      <c r="N59" s="403"/>
      <c r="O59" s="403"/>
      <c r="P59" s="403"/>
      <c r="Q59" s="152"/>
    </row>
    <row r="60" spans="1:17" x14ac:dyDescent="0.4">
      <c r="A60" s="137"/>
      <c r="B60" s="403" t="s">
        <v>245</v>
      </c>
      <c r="C60" s="403"/>
      <c r="D60" s="403"/>
      <c r="E60" s="403"/>
      <c r="F60" s="403"/>
      <c r="G60" s="403"/>
      <c r="H60" s="403"/>
      <c r="I60" s="403"/>
      <c r="J60" s="403"/>
      <c r="K60" s="403"/>
      <c r="L60" s="403"/>
      <c r="M60" s="403"/>
      <c r="N60" s="403"/>
      <c r="O60" s="403"/>
      <c r="P60" s="403"/>
      <c r="Q60" s="153"/>
    </row>
    <row r="61" spans="1:17" x14ac:dyDescent="0.4">
      <c r="A61" s="137"/>
      <c r="B61" s="154"/>
      <c r="D61" s="155"/>
      <c r="E61" s="156"/>
      <c r="F61" s="15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</sheetData>
  <sheetProtection algorithmName="SHA-512" hashValue="b3JlmIFZVqykGEID0Bo10AJIPtFOsWdYra/Mm+V/wnStlstVpvdcOv7UwDBLCSO3pjYxAKAn1NNErOAse4MAPQ==" saltValue="URgyi49x+AU0XQXxp9GpWw==" spinCount="100000" sheet="1" objects="1" scenarios="1"/>
  <mergeCells count="77">
    <mergeCell ref="B59:P59"/>
    <mergeCell ref="F43:F44"/>
    <mergeCell ref="E45:E46"/>
    <mergeCell ref="F45:F46"/>
    <mergeCell ref="B60:P60"/>
    <mergeCell ref="B49:D52"/>
    <mergeCell ref="E49:E50"/>
    <mergeCell ref="F49:F50"/>
    <mergeCell ref="E51:E52"/>
    <mergeCell ref="F51:F52"/>
    <mergeCell ref="B53:D54"/>
    <mergeCell ref="E53:E54"/>
    <mergeCell ref="F53:F54"/>
    <mergeCell ref="B55:D57"/>
    <mergeCell ref="E55:E57"/>
    <mergeCell ref="F55:F57"/>
    <mergeCell ref="D58:O58"/>
    <mergeCell ref="C47:C48"/>
    <mergeCell ref="D47:D48"/>
    <mergeCell ref="E47:E48"/>
    <mergeCell ref="F47:F48"/>
    <mergeCell ref="C37:C46"/>
    <mergeCell ref="D37:D46"/>
    <mergeCell ref="E37:E38"/>
    <mergeCell ref="F37:F38"/>
    <mergeCell ref="E39:E40"/>
    <mergeCell ref="F39:F40"/>
    <mergeCell ref="E41:E42"/>
    <mergeCell ref="F41:F42"/>
    <mergeCell ref="E43:E44"/>
    <mergeCell ref="D27:D28"/>
    <mergeCell ref="E27:E28"/>
    <mergeCell ref="F27:F28"/>
    <mergeCell ref="C29:C36"/>
    <mergeCell ref="D29:D36"/>
    <mergeCell ref="E29:E30"/>
    <mergeCell ref="F29:F30"/>
    <mergeCell ref="E31:E32"/>
    <mergeCell ref="F31:F32"/>
    <mergeCell ref="E33:E34"/>
    <mergeCell ref="F33:F34"/>
    <mergeCell ref="E35:E36"/>
    <mergeCell ref="F35:F36"/>
    <mergeCell ref="D23:D26"/>
    <mergeCell ref="E23:E24"/>
    <mergeCell ref="F23:F24"/>
    <mergeCell ref="E25:E26"/>
    <mergeCell ref="F25:F26"/>
    <mergeCell ref="E17:E18"/>
    <mergeCell ref="F17:F18"/>
    <mergeCell ref="E19:E20"/>
    <mergeCell ref="F19:F20"/>
    <mergeCell ref="E21:E22"/>
    <mergeCell ref="F21:F22"/>
    <mergeCell ref="B5:B48"/>
    <mergeCell ref="C5:C28"/>
    <mergeCell ref="D5:D14"/>
    <mergeCell ref="E5:E6"/>
    <mergeCell ref="F5:F6"/>
    <mergeCell ref="E7:E8"/>
    <mergeCell ref="F7:F8"/>
    <mergeCell ref="E9:E10"/>
    <mergeCell ref="F9:F10"/>
    <mergeCell ref="E11:E12"/>
    <mergeCell ref="F11:F12"/>
    <mergeCell ref="E13:E14"/>
    <mergeCell ref="F13:F14"/>
    <mergeCell ref="D15:D22"/>
    <mergeCell ref="E15:E16"/>
    <mergeCell ref="F15:F16"/>
    <mergeCell ref="B1:Q1"/>
    <mergeCell ref="B2:G2"/>
    <mergeCell ref="B3:G4"/>
    <mergeCell ref="H3:I3"/>
    <mergeCell ref="J3:K3"/>
    <mergeCell ref="L3:M3"/>
    <mergeCell ref="N3:O3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申込用紙記入要領</vt:lpstr>
      <vt:lpstr>申込用紙</vt:lpstr>
      <vt:lpstr>総括表</vt:lpstr>
      <vt:lpstr>出場種目一覧表</vt:lpstr>
      <vt:lpstr>申込用紙!Print_Area</vt:lpstr>
      <vt:lpstr>総括表!Print_Area</vt:lpstr>
      <vt:lpstr>種目＿水泳</vt:lpstr>
      <vt:lpstr>所属＿水泳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H.Kodama</dc:creator>
  <cp:lastModifiedBy>専用PC 富山県障害者スポーツ協会</cp:lastModifiedBy>
  <cp:lastPrinted>2025-01-14T04:48:30Z</cp:lastPrinted>
  <dcterms:created xsi:type="dcterms:W3CDTF">2023-01-12T12:46:46Z</dcterms:created>
  <dcterms:modified xsi:type="dcterms:W3CDTF">2025-01-14T04:48:46Z</dcterms:modified>
</cp:coreProperties>
</file>